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docs.live.net/75b17cbdf15f8806/Skrivbord/Sydsvenska Volleybollförbundet/Spelscheman - Färdiga och testade/"/>
    </mc:Choice>
  </mc:AlternateContent>
  <xr:revisionPtr revIDLastSave="109" documentId="8_{C13D3021-16D4-4FFA-A3F8-20AA6CE243E4}" xr6:coauthVersionLast="47" xr6:coauthVersionMax="47" xr10:uidLastSave="{FC7BA6D9-C801-4708-BC1C-846380AD341D}"/>
  <bookViews>
    <workbookView xWindow="-110" yWindow="-110" windowWidth="19420" windowHeight="10300" xr2:uid="{00000000-000D-0000-FFFF-FFFF00000000}"/>
  </bookViews>
  <sheets>
    <sheet name="8 lag (3 planer)" sheetId="1" r:id="rId1"/>
    <sheet name="manual rank only" sheetId="2" r:id="rId2"/>
  </sheets>
  <definedNames>
    <definedName name="_xlnm.Print_Area" localSheetId="0">'8 lag (3 planer)'!$A$3:$V$88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9" i="1" l="1"/>
  <c r="F61" i="1"/>
  <c r="H64" i="1"/>
  <c r="L64" i="1" s="1"/>
  <c r="G64" i="1"/>
  <c r="E64" i="1"/>
  <c r="F64" i="1" s="1"/>
  <c r="D64" i="1"/>
  <c r="C64" i="1"/>
  <c r="H61" i="1"/>
  <c r="L61" i="1" s="1"/>
  <c r="G61" i="1"/>
  <c r="E61" i="1"/>
  <c r="D61" i="1"/>
  <c r="H42" i="1" l="1"/>
  <c r="L42" i="1" s="1"/>
  <c r="G42" i="1"/>
  <c r="E42" i="1"/>
  <c r="D42" i="1"/>
  <c r="F42" i="1" l="1"/>
  <c r="F19" i="1" l="1"/>
  <c r="F18" i="1"/>
  <c r="F17" i="1"/>
  <c r="F16" i="1"/>
  <c r="C19" i="1"/>
  <c r="C18" i="1"/>
  <c r="C17" i="1"/>
  <c r="C16" i="1"/>
  <c r="A39" i="1" l="1"/>
  <c r="C26" i="1"/>
  <c r="G58" i="1"/>
  <c r="C32" i="1"/>
  <c r="G56" i="1"/>
  <c r="C30" i="1"/>
  <c r="G36" i="1"/>
  <c r="C34" i="1"/>
  <c r="E28" i="1"/>
  <c r="A41" i="1"/>
  <c r="E30" i="1"/>
  <c r="C52" i="1"/>
  <c r="G32" i="1"/>
  <c r="C56" i="1"/>
  <c r="C48" i="1"/>
  <c r="G34" i="1"/>
  <c r="A61" i="1"/>
  <c r="E32" i="1"/>
  <c r="C36" i="1"/>
  <c r="C28" i="1"/>
  <c r="G50" i="1"/>
  <c r="A40" i="1"/>
  <c r="G52" i="1"/>
  <c r="C54" i="1"/>
  <c r="G28" i="1"/>
  <c r="A62" i="1"/>
  <c r="E56" i="1"/>
  <c r="G26" i="1"/>
  <c r="C50" i="1"/>
  <c r="E54" i="1"/>
  <c r="C58" i="1"/>
  <c r="G48" i="1"/>
  <c r="E52" i="1"/>
  <c r="A63" i="1"/>
  <c r="E36" i="1"/>
  <c r="A42" i="1"/>
  <c r="G30" i="1"/>
  <c r="E34" i="1"/>
  <c r="E26" i="1"/>
  <c r="G54" i="1"/>
  <c r="E58" i="1"/>
  <c r="E50" i="1"/>
  <c r="A64" i="1"/>
  <c r="E48" i="1"/>
  <c r="H63" i="1"/>
  <c r="L63" i="1" s="1"/>
  <c r="G63" i="1"/>
  <c r="E63" i="1"/>
  <c r="D63" i="1"/>
  <c r="H62" i="1"/>
  <c r="L62" i="1" s="1"/>
  <c r="G62" i="1"/>
  <c r="E62" i="1"/>
  <c r="F62" i="1" s="1"/>
  <c r="D62" i="1"/>
  <c r="C63" i="1"/>
  <c r="C62" i="1"/>
  <c r="C61" i="1"/>
  <c r="H41" i="1"/>
  <c r="G41" i="1"/>
  <c r="E41" i="1"/>
  <c r="D41" i="1"/>
  <c r="H40" i="1"/>
  <c r="G40" i="1"/>
  <c r="E40" i="1"/>
  <c r="D40" i="1"/>
  <c r="H39" i="1"/>
  <c r="G39" i="1"/>
  <c r="E39" i="1"/>
  <c r="F39" i="1" s="1"/>
  <c r="D39" i="1"/>
  <c r="C42" i="1"/>
  <c r="C41" i="1"/>
  <c r="C40" i="1"/>
  <c r="C39" i="1"/>
  <c r="F63" i="1" l="1"/>
  <c r="L40" i="1"/>
  <c r="L41" i="1"/>
  <c r="F40" i="1"/>
  <c r="F41" i="1"/>
  <c r="C11" i="2" l="1"/>
  <c r="G9" i="2" l="1"/>
  <c r="C10" i="2"/>
  <c r="G11" i="2"/>
  <c r="C8" i="2"/>
  <c r="G8" i="2"/>
  <c r="G10" i="2"/>
  <c r="C9" i="2"/>
  <c r="Y61" i="1"/>
  <c r="Y64" i="1" l="1"/>
  <c r="Y63" i="1"/>
  <c r="Y62" i="1"/>
  <c r="R61" i="1" s="1"/>
  <c r="C74" i="1" s="1"/>
  <c r="E80" i="1" s="1"/>
  <c r="G6" i="1" s="1"/>
  <c r="Y39" i="1"/>
  <c r="Y40" i="1"/>
  <c r="Y42" i="1"/>
  <c r="Y41" i="1"/>
  <c r="R63" i="1" l="1"/>
  <c r="R64" i="1"/>
  <c r="R62" i="1"/>
  <c r="E71" i="1" s="1"/>
  <c r="R42" i="1"/>
  <c r="G74" i="1" s="1"/>
  <c r="R41" i="1"/>
  <c r="R40" i="1"/>
  <c r="R39" i="1"/>
  <c r="C86" i="1" l="1"/>
  <c r="G11" i="1" s="1"/>
  <c r="G71" i="1"/>
  <c r="G86" i="1"/>
  <c r="E77" i="1"/>
  <c r="G10" i="1" s="1"/>
  <c r="E86" i="1"/>
  <c r="G12" i="1" s="1"/>
  <c r="G77" i="1"/>
  <c r="G80" i="1"/>
  <c r="C77" i="1"/>
  <c r="G9" i="1" s="1"/>
  <c r="G83" i="1"/>
  <c r="C71" i="1"/>
  <c r="C80" i="1" s="1"/>
  <c r="G5" i="1" s="1"/>
  <c r="E74" i="1"/>
  <c r="E83" i="1" s="1"/>
  <c r="G8" i="1" s="1"/>
  <c r="C83" i="1"/>
  <c r="G7" i="1" s="1"/>
</calcChain>
</file>

<file path=xl/sharedStrings.xml><?xml version="1.0" encoding="utf-8"?>
<sst xmlns="http://schemas.openxmlformats.org/spreadsheetml/2006/main" count="137" uniqueCount="70">
  <si>
    <t>Deltagande lag</t>
  </si>
  <si>
    <t>Resultat</t>
  </si>
  <si>
    <t>1.</t>
  </si>
  <si>
    <t>2.</t>
  </si>
  <si>
    <t xml:space="preserve">3. </t>
  </si>
  <si>
    <t>4.</t>
  </si>
  <si>
    <t>5.</t>
  </si>
  <si>
    <t>6.</t>
  </si>
  <si>
    <t>7.</t>
  </si>
  <si>
    <t>8.</t>
  </si>
  <si>
    <t>Grupp A</t>
  </si>
  <si>
    <t>Grupp B</t>
  </si>
  <si>
    <t>Omgång</t>
  </si>
  <si>
    <t>Plan</t>
  </si>
  <si>
    <t>Lag A</t>
  </si>
  <si>
    <t>Lag B</t>
  </si>
  <si>
    <t>Funk.</t>
  </si>
  <si>
    <t>Setskilln</t>
  </si>
  <si>
    <t>Set 1</t>
  </si>
  <si>
    <t>Set 2</t>
  </si>
  <si>
    <t>Set 3</t>
  </si>
  <si>
    <t>-</t>
  </si>
  <si>
    <t>V</t>
  </si>
  <si>
    <t>Set +</t>
  </si>
  <si>
    <t>Set -</t>
  </si>
  <si>
    <t>Boll +</t>
  </si>
  <si>
    <t>Boll -</t>
  </si>
  <si>
    <t>Resultat Grupp A</t>
  </si>
  <si>
    <t>3.</t>
  </si>
  <si>
    <t>Resultat Grupp B</t>
  </si>
  <si>
    <t>Match</t>
  </si>
  <si>
    <t>Semi 1</t>
  </si>
  <si>
    <t>Omg. 5</t>
  </si>
  <si>
    <t>A1</t>
  </si>
  <si>
    <t>B2</t>
  </si>
  <si>
    <t>B1</t>
  </si>
  <si>
    <t>A3</t>
  </si>
  <si>
    <t>B4</t>
  </si>
  <si>
    <t>A2</t>
  </si>
  <si>
    <t>A4</t>
  </si>
  <si>
    <t>B3</t>
  </si>
  <si>
    <t>Semi 2</t>
  </si>
  <si>
    <t>Omg. 6</t>
  </si>
  <si>
    <t>Plats 5-6</t>
  </si>
  <si>
    <t>Plats 7-8</t>
  </si>
  <si>
    <t>Final</t>
  </si>
  <si>
    <t>Vinn. Semi 1</t>
  </si>
  <si>
    <t>Vinn. Semi 2</t>
  </si>
  <si>
    <t>Plats 3-4</t>
  </si>
  <si>
    <t>Förl. Semi 1</t>
  </si>
  <si>
    <t>Förl. Semi 2</t>
  </si>
  <si>
    <t>Ranking i gruppen</t>
  </si>
  <si>
    <t>Group A</t>
  </si>
  <si>
    <t>Group B</t>
  </si>
  <si>
    <t>rank</t>
  </si>
  <si>
    <r>
      <rPr>
        <b/>
        <sz val="11"/>
        <rFont val="Arial"/>
        <family val="2"/>
      </rPr>
      <t xml:space="preserve">NOTE:
</t>
    </r>
    <r>
      <rPr>
        <sz val="11"/>
        <rFont val="Arial"/>
        <family val="2"/>
      </rPr>
      <t>Use only in case there are 2 or more teams finishing the group stage with the same exact result.
Should that happen, write in the "rank" column in the table the final position for those teams only.
i.e. Team 4 and Team 5 finish with the same points, resulting in a tie for first place of the group. However, in the match between them, the winner was Team 4 and so they will take the first place and Team 5 will become second.</t>
    </r>
  </si>
  <si>
    <t>GRUPPSPEL</t>
  </si>
  <si>
    <t>Lag 1</t>
  </si>
  <si>
    <t>Lag 2</t>
  </si>
  <si>
    <t>Lag 3</t>
  </si>
  <si>
    <t>Lag 4</t>
  </si>
  <si>
    <t>Lag 5</t>
  </si>
  <si>
    <t>Lag 6</t>
  </si>
  <si>
    <t>Lag 7</t>
  </si>
  <si>
    <t>Lag 8</t>
  </si>
  <si>
    <t>SLUTSPEL</t>
  </si>
  <si>
    <t>8-lagsturnering</t>
  </si>
  <si>
    <t>6 omgångar</t>
  </si>
  <si>
    <t>Setkvot</t>
  </si>
  <si>
    <t>Bollkvot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</si>
</sst>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amily val="2"/>
      <charset val="1"/>
    </font>
    <font>
      <b/>
      <sz val="20"/>
      <name val="Arial"/>
      <family val="2"/>
      <charset val="1"/>
    </font>
    <font>
      <b/>
      <sz val="14"/>
      <name val="Arial"/>
      <family val="2"/>
      <charset val="1"/>
    </font>
    <font>
      <sz val="10"/>
      <color rgb="FFFF0000"/>
      <name val="Arial"/>
      <family val="2"/>
      <charset val="1"/>
    </font>
    <font>
      <b/>
      <u/>
      <sz val="10"/>
      <name val="Arial"/>
      <family val="2"/>
      <charset val="1"/>
    </font>
    <font>
      <b/>
      <sz val="12"/>
      <name val="Arial"/>
      <family val="2"/>
      <charset val="1"/>
    </font>
    <font>
      <b/>
      <sz val="10"/>
      <name val="Arial"/>
      <family val="2"/>
      <charset val="1"/>
    </font>
    <font>
      <b/>
      <sz val="10"/>
      <color rgb="FF0000FF"/>
      <name val="Arial"/>
      <family val="2"/>
      <charset val="1"/>
    </font>
    <font>
      <b/>
      <u/>
      <sz val="14"/>
      <name val="Arial"/>
      <family val="2"/>
      <charset val="1"/>
    </font>
    <font>
      <sz val="14"/>
      <name val="Arial"/>
      <family val="2"/>
      <charset val="1"/>
    </font>
    <font>
      <b/>
      <sz val="10"/>
      <name val="Arial"/>
      <family val="2"/>
    </font>
    <font>
      <sz val="11"/>
      <name val="Arial"/>
      <family val="2"/>
    </font>
    <font>
      <b/>
      <sz val="11"/>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5" tint="0.39997558519241921"/>
        <bgColor indexed="64"/>
      </patternFill>
    </fill>
  </fills>
  <borders count="17">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7">
    <xf numFmtId="0" fontId="0" fillId="0" borderId="0" xfId="0"/>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1" xfId="0" applyFill="1" applyBorder="1"/>
    <xf numFmtId="0" fontId="0" fillId="2" borderId="0" xfId="0" applyFill="1"/>
    <xf numFmtId="0" fontId="10" fillId="2" borderId="0" xfId="0" applyFont="1" applyFill="1"/>
    <xf numFmtId="0" fontId="10" fillId="2" borderId="0" xfId="0" applyFont="1" applyFill="1" applyAlignment="1">
      <alignment horizontal="left"/>
    </xf>
    <xf numFmtId="0" fontId="1" fillId="2" borderId="0" xfId="0" applyFont="1" applyFill="1" applyAlignment="1">
      <alignment horizontal="left"/>
    </xf>
    <xf numFmtId="0" fontId="2" fillId="2" borderId="0" xfId="0" applyFont="1" applyFill="1" applyAlignment="1">
      <alignment horizontal="left"/>
    </xf>
    <xf numFmtId="0" fontId="3" fillId="2" borderId="0" xfId="0" applyFont="1" applyFill="1"/>
    <xf numFmtId="0" fontId="4" fillId="2" borderId="0" xfId="0" applyFont="1" applyFill="1"/>
    <xf numFmtId="0" fontId="5" fillId="2" borderId="0" xfId="0" applyFont="1" applyFill="1"/>
    <xf numFmtId="0" fontId="13" fillId="2" borderId="0" xfId="0" applyFont="1" applyFill="1" applyAlignment="1">
      <alignment horizontal="left" indent="2"/>
    </xf>
    <xf numFmtId="0" fontId="13" fillId="2" borderId="0" xfId="0" applyFont="1" applyFill="1"/>
    <xf numFmtId="0" fontId="7" fillId="2" borderId="0" xfId="0" applyFont="1" applyFill="1"/>
    <xf numFmtId="0" fontId="8" fillId="2" borderId="0" xfId="0" applyFont="1" applyFill="1"/>
    <xf numFmtId="0" fontId="9" fillId="2" borderId="0" xfId="0" applyFont="1" applyFill="1"/>
    <xf numFmtId="0" fontId="6" fillId="2" borderId="0" xfId="0" applyFont="1" applyFill="1"/>
    <xf numFmtId="0" fontId="2" fillId="2" borderId="0" xfId="0" applyFont="1" applyFill="1"/>
    <xf numFmtId="0" fontId="2" fillId="2" borderId="0" xfId="0" applyFont="1" applyFill="1" applyAlignment="1">
      <alignment horizontal="center"/>
    </xf>
    <xf numFmtId="0" fontId="4" fillId="2" borderId="0" xfId="0" applyFont="1" applyFill="1" applyAlignment="1">
      <alignment horizontal="center"/>
    </xf>
    <xf numFmtId="0" fontId="0" fillId="2" borderId="0" xfId="0" applyFill="1" applyAlignment="1">
      <alignment horizontal="center"/>
    </xf>
    <xf numFmtId="49" fontId="4" fillId="2" borderId="0" xfId="0" applyNumberFormat="1" applyFont="1" applyFill="1" applyAlignment="1">
      <alignment horizontal="center"/>
    </xf>
    <xf numFmtId="0" fontId="0" fillId="2" borderId="0" xfId="0" applyFill="1" applyAlignment="1">
      <alignment horizontal="left"/>
    </xf>
    <xf numFmtId="0" fontId="6" fillId="2" borderId="0" xfId="0" applyFont="1" applyFill="1" applyAlignment="1">
      <alignment horizontal="left"/>
    </xf>
    <xf numFmtId="0" fontId="6" fillId="2" borderId="1" xfId="0" applyFont="1" applyFill="1" applyBorder="1" applyAlignment="1">
      <alignment horizontal="center"/>
    </xf>
    <xf numFmtId="0" fontId="6" fillId="2" borderId="2" xfId="0" applyFont="1" applyFill="1" applyBorder="1"/>
    <xf numFmtId="0" fontId="0" fillId="2" borderId="1" xfId="0" applyFill="1" applyBorder="1"/>
    <xf numFmtId="0" fontId="0" fillId="2" borderId="0" xfId="0" applyFill="1" applyAlignment="1">
      <alignment vertical="top"/>
    </xf>
    <xf numFmtId="0" fontId="0" fillId="5"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2" borderId="4" xfId="0" applyFont="1" applyFill="1" applyBorder="1" applyAlignment="1">
      <alignment horizontal="right"/>
    </xf>
    <xf numFmtId="0" fontId="6" fillId="2" borderId="1" xfId="0" applyFont="1" applyFill="1" applyBorder="1"/>
    <xf numFmtId="0" fontId="10" fillId="2" borderId="1" xfId="0" applyFont="1" applyFill="1" applyBorder="1" applyAlignment="1">
      <alignment horizontal="right"/>
    </xf>
    <xf numFmtId="0" fontId="6" fillId="2" borderId="3" xfId="0" applyFont="1" applyFill="1" applyBorder="1"/>
    <xf numFmtId="0" fontId="6" fillId="2" borderId="4" xfId="0" applyFont="1" applyFill="1" applyBorder="1"/>
    <xf numFmtId="0" fontId="0" fillId="2" borderId="4" xfId="0" applyFill="1" applyBorder="1"/>
    <xf numFmtId="0" fontId="0" fillId="2" borderId="5" xfId="0" applyFill="1" applyBorder="1"/>
    <xf numFmtId="0" fontId="6" fillId="2" borderId="2" xfId="0" applyFont="1" applyFill="1" applyBorder="1" applyAlignment="1">
      <alignment horizontal="right" vertical="center"/>
    </xf>
    <xf numFmtId="0" fontId="0" fillId="2" borderId="10" xfId="0" applyFill="1" applyBorder="1"/>
    <xf numFmtId="0" fontId="0" fillId="2" borderId="15" xfId="0" applyFill="1" applyBorder="1"/>
    <xf numFmtId="0" fontId="0" fillId="2" borderId="16" xfId="0" applyFill="1" applyBorder="1"/>
    <xf numFmtId="0" fontId="6" fillId="2" borderId="12" xfId="0" applyFont="1" applyFill="1" applyBorder="1" applyAlignment="1">
      <alignment horizontal="right" vertical="center"/>
    </xf>
    <xf numFmtId="0" fontId="0" fillId="2" borderId="13" xfId="0" applyFill="1" applyBorder="1" applyAlignment="1">
      <alignment horizontal="right" vertical="center"/>
    </xf>
    <xf numFmtId="0" fontId="0" fillId="2" borderId="14" xfId="0" applyFill="1" applyBorder="1" applyAlignment="1">
      <alignment horizontal="right" vertic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6" fillId="2" borderId="2" xfId="0" applyFont="1" applyFill="1" applyBorder="1" applyAlignment="1">
      <alignment horizontal="center" vertical="center"/>
    </xf>
    <xf numFmtId="0" fontId="6" fillId="5" borderId="0" xfId="0" applyFont="1" applyFill="1" applyProtection="1">
      <protection locked="0"/>
    </xf>
    <xf numFmtId="0" fontId="10" fillId="2" borderId="3" xfId="0" applyFont="1" applyFill="1" applyBorder="1" applyAlignment="1">
      <alignment horizontal="right"/>
    </xf>
    <xf numFmtId="0" fontId="10" fillId="2" borderId="5" xfId="0" applyFont="1" applyFill="1" applyBorder="1" applyAlignment="1">
      <alignment horizontal="right"/>
    </xf>
    <xf numFmtId="0" fontId="11" fillId="4" borderId="0" xfId="0" applyFont="1" applyFill="1" applyAlignment="1">
      <alignment horizontal="left" vertical="center" wrapText="1"/>
    </xf>
    <xf numFmtId="0" fontId="10"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pageSetUpPr fitToPage="1"/>
  </sheetPr>
  <dimension ref="A1:Y90"/>
  <sheetViews>
    <sheetView tabSelected="1" zoomScaleNormal="100" workbookViewId="0">
      <selection activeCell="A5" sqref="A5:C5"/>
    </sheetView>
  </sheetViews>
  <sheetFormatPr defaultColWidth="8.90625" defaultRowHeight="12.5" x14ac:dyDescent="0.25"/>
  <cols>
    <col min="1" max="1" width="10.453125" style="6" customWidth="1"/>
    <col min="2" max="2" width="6.08984375" style="6" customWidth="1"/>
    <col min="3" max="7" width="8.54296875" style="6" customWidth="1"/>
    <col min="8" max="8" width="3.54296875" style="6" customWidth="1"/>
    <col min="9" max="9" width="1.08984375" style="6" customWidth="1"/>
    <col min="10" max="10" width="3.54296875" style="23" customWidth="1"/>
    <col min="11" max="11" width="2.1796875" style="6" customWidth="1"/>
    <col min="12" max="12" width="3.54296875" style="6" customWidth="1"/>
    <col min="13" max="13" width="1.08984375" style="6" customWidth="1"/>
    <col min="14" max="15" width="3.54296875" style="6" customWidth="1"/>
    <col min="16" max="16" width="1.08984375" style="6" customWidth="1"/>
    <col min="17" max="18" width="3.54296875" style="6" customWidth="1"/>
    <col min="19" max="19" width="1.08984375" style="6" customWidth="1"/>
    <col min="20" max="21" width="3.54296875" style="6" customWidth="1"/>
    <col min="22" max="23" width="8.6328125" style="6" customWidth="1"/>
    <col min="24" max="24" width="8.90625" style="6" customWidth="1"/>
    <col min="25" max="25" width="8.6328125" style="6" hidden="1" customWidth="1"/>
    <col min="26" max="26" width="8.6328125" style="6" customWidth="1"/>
    <col min="27" max="28" width="8.90625" style="6"/>
    <col min="29" max="1027" width="8.6328125" style="6" customWidth="1"/>
    <col min="1028" max="16384" width="8.90625" style="6"/>
  </cols>
  <sheetData>
    <row r="1" spans="1:10" ht="25.4" customHeight="1" x14ac:dyDescent="0.5">
      <c r="A1" s="9" t="s">
        <v>66</v>
      </c>
      <c r="J1" s="6"/>
    </row>
    <row r="2" spans="1:10" ht="20.5" customHeight="1" x14ac:dyDescent="0.4">
      <c r="A2" s="10" t="s">
        <v>67</v>
      </c>
      <c r="J2" s="6"/>
    </row>
    <row r="3" spans="1:10" x14ac:dyDescent="0.25">
      <c r="D3" s="11"/>
      <c r="J3" s="6"/>
    </row>
    <row r="4" spans="1:10" ht="17" customHeight="1" x14ac:dyDescent="0.35">
      <c r="A4" s="12" t="s">
        <v>0</v>
      </c>
      <c r="D4" s="13"/>
      <c r="E4" s="13"/>
      <c r="F4" s="12" t="s">
        <v>1</v>
      </c>
      <c r="J4" s="6"/>
    </row>
    <row r="5" spans="1:10" ht="17" customHeight="1" x14ac:dyDescent="0.35">
      <c r="A5" s="52" t="s">
        <v>57</v>
      </c>
      <c r="B5" s="52"/>
      <c r="C5" s="52"/>
      <c r="D5" s="13"/>
      <c r="F5" s="14" t="s">
        <v>2</v>
      </c>
      <c r="G5" s="15" t="str">
        <f>IF(J80&gt;L80,C80,IF(J80&lt;L80,E80,""))</f>
        <v/>
      </c>
      <c r="J5" s="6"/>
    </row>
    <row r="6" spans="1:10" ht="17" customHeight="1" x14ac:dyDescent="0.35">
      <c r="A6" s="52" t="s">
        <v>58</v>
      </c>
      <c r="B6" s="52"/>
      <c r="C6" s="52"/>
      <c r="D6" s="13"/>
      <c r="F6" s="14" t="s">
        <v>3</v>
      </c>
      <c r="G6" s="15" t="str">
        <f>IF(J80&lt;L80,C80,IF(J80&gt;L80,E80,""))</f>
        <v/>
      </c>
      <c r="J6" s="6"/>
    </row>
    <row r="7" spans="1:10" ht="17" customHeight="1" x14ac:dyDescent="0.35">
      <c r="A7" s="52" t="s">
        <v>59</v>
      </c>
      <c r="B7" s="52"/>
      <c r="C7" s="52"/>
      <c r="D7" s="13"/>
      <c r="F7" s="14" t="s">
        <v>4</v>
      </c>
      <c r="G7" s="15" t="str">
        <f>IF(J83&gt;L83,C83,IF(J83&lt;L83,E83,""))</f>
        <v/>
      </c>
      <c r="J7" s="6"/>
    </row>
    <row r="8" spans="1:10" ht="17" customHeight="1" x14ac:dyDescent="0.35">
      <c r="A8" s="52" t="s">
        <v>60</v>
      </c>
      <c r="B8" s="52"/>
      <c r="C8" s="52"/>
      <c r="D8" s="13"/>
      <c r="F8" s="14" t="s">
        <v>5</v>
      </c>
      <c r="G8" s="15" t="str">
        <f>IF(J83&lt;L83,C83,IF(J83&gt;L83,E83,""))</f>
        <v/>
      </c>
      <c r="J8" s="6"/>
    </row>
    <row r="9" spans="1:10" ht="17" customHeight="1" x14ac:dyDescent="0.35">
      <c r="A9" s="52" t="s">
        <v>61</v>
      </c>
      <c r="B9" s="52"/>
      <c r="C9" s="52"/>
      <c r="D9" s="13"/>
      <c r="F9" s="14" t="s">
        <v>6</v>
      </c>
      <c r="G9" s="15" t="str">
        <f>IF(J77&gt;L77,C77,IF(J77&lt;L77,E77,""))</f>
        <v/>
      </c>
      <c r="J9" s="6"/>
    </row>
    <row r="10" spans="1:10" ht="17" customHeight="1" x14ac:dyDescent="0.35">
      <c r="A10" s="52" t="s">
        <v>62</v>
      </c>
      <c r="B10" s="52"/>
      <c r="C10" s="52"/>
      <c r="D10" s="13"/>
      <c r="F10" s="14" t="s">
        <v>7</v>
      </c>
      <c r="G10" s="15" t="str">
        <f>IF(J77&lt;L77,C77,IF(J77&gt;L77,E77,""))</f>
        <v/>
      </c>
      <c r="J10" s="6"/>
    </row>
    <row r="11" spans="1:10" ht="17" customHeight="1" x14ac:dyDescent="0.35">
      <c r="A11" s="52" t="s">
        <v>63</v>
      </c>
      <c r="B11" s="52"/>
      <c r="C11" s="52"/>
      <c r="D11" s="13"/>
      <c r="F11" s="14" t="s">
        <v>8</v>
      </c>
      <c r="G11" s="15" t="str">
        <f>IF(J86&gt;L86,C86,IF(J86&lt;L86,E86,""))</f>
        <v/>
      </c>
      <c r="J11" s="6"/>
    </row>
    <row r="12" spans="1:10" ht="17" customHeight="1" x14ac:dyDescent="0.35">
      <c r="A12" s="52" t="s">
        <v>64</v>
      </c>
      <c r="B12" s="52"/>
      <c r="C12" s="52"/>
      <c r="D12" s="13"/>
      <c r="F12" s="14" t="s">
        <v>9</v>
      </c>
      <c r="G12" s="15" t="str">
        <f>IF(J86&lt;L86,C86,IF(J86&gt;L86,E86,""))</f>
        <v/>
      </c>
      <c r="J12" s="6"/>
    </row>
    <row r="13" spans="1:10" ht="19.399999999999999" customHeight="1" x14ac:dyDescent="0.3">
      <c r="C13" s="16"/>
      <c r="J13" s="6"/>
    </row>
    <row r="14" spans="1:10" ht="17" customHeight="1" x14ac:dyDescent="0.4">
      <c r="C14" s="17" t="s">
        <v>10</v>
      </c>
      <c r="F14" s="17" t="s">
        <v>11</v>
      </c>
      <c r="J14" s="6"/>
    </row>
    <row r="15" spans="1:10" ht="17" customHeight="1" x14ac:dyDescent="0.4">
      <c r="C15" s="17"/>
      <c r="F15" s="17"/>
      <c r="J15" s="6"/>
    </row>
    <row r="16" spans="1:10" ht="17" customHeight="1" x14ac:dyDescent="0.35">
      <c r="C16" s="18" t="str">
        <f>IF($A$5=0,"",$A$5)</f>
        <v>Lag 1</v>
      </c>
      <c r="D16" s="18"/>
      <c r="E16" s="18"/>
      <c r="F16" s="18" t="str">
        <f>IF($A$6=0,"",$A$6)</f>
        <v>Lag 2</v>
      </c>
      <c r="J16" s="6"/>
    </row>
    <row r="17" spans="1:21" ht="17" customHeight="1" x14ac:dyDescent="0.35">
      <c r="C17" s="18" t="str">
        <f>IF($A$8=0,"",$A$8)</f>
        <v>Lag 4</v>
      </c>
      <c r="D17" s="18"/>
      <c r="E17" s="18"/>
      <c r="F17" s="18" t="str">
        <f>IF($A$7=0,"",$A$7)</f>
        <v>Lag 3</v>
      </c>
      <c r="J17" s="6"/>
    </row>
    <row r="18" spans="1:21" ht="17" customHeight="1" x14ac:dyDescent="0.35">
      <c r="C18" s="18" t="str">
        <f>IF($A$9=0,"",$A$9)</f>
        <v>Lag 5</v>
      </c>
      <c r="D18" s="18"/>
      <c r="E18" s="18"/>
      <c r="F18" s="18" t="str">
        <f>IF($A$10=0,"",$A$10)</f>
        <v>Lag 6</v>
      </c>
      <c r="J18" s="6"/>
    </row>
    <row r="19" spans="1:21" ht="17" customHeight="1" x14ac:dyDescent="0.35">
      <c r="B19" s="18"/>
      <c r="C19" s="18" t="str">
        <f>IF($A$12=0,"",$A$12)</f>
        <v>Lag 8</v>
      </c>
      <c r="D19" s="18"/>
      <c r="E19" s="18"/>
      <c r="F19" s="18" t="str">
        <f>IF($A$11=0,"",$A$11)</f>
        <v>Lag 7</v>
      </c>
      <c r="J19" s="6"/>
    </row>
    <row r="20" spans="1:21" ht="12" customHeight="1" x14ac:dyDescent="0.35">
      <c r="A20" s="19"/>
      <c r="D20" s="13"/>
      <c r="J20" s="6"/>
    </row>
    <row r="21" spans="1:21" ht="17.149999999999999" customHeight="1" x14ac:dyDescent="0.4">
      <c r="D21" s="20" t="s">
        <v>56</v>
      </c>
      <c r="J21" s="6"/>
    </row>
    <row r="22" spans="1:21" ht="17.899999999999999" customHeight="1" x14ac:dyDescent="0.4">
      <c r="B22" s="21" t="s">
        <v>10</v>
      </c>
      <c r="C22" s="19"/>
      <c r="D22" s="19"/>
      <c r="J22" s="6"/>
    </row>
    <row r="23" spans="1:21" x14ac:dyDescent="0.25">
      <c r="J23" s="6"/>
    </row>
    <row r="24" spans="1:21" s="19" customFormat="1" ht="13" x14ac:dyDescent="0.3">
      <c r="A24" s="22" t="s">
        <v>12</v>
      </c>
      <c r="B24" s="22" t="s">
        <v>13</v>
      </c>
      <c r="C24" s="12" t="s">
        <v>14</v>
      </c>
      <c r="E24" s="12" t="s">
        <v>15</v>
      </c>
      <c r="G24" s="12" t="s">
        <v>16</v>
      </c>
      <c r="H24" s="12"/>
      <c r="I24" s="23"/>
      <c r="J24" s="22"/>
      <c r="K24" s="22"/>
      <c r="L24" s="22"/>
      <c r="M24" s="23"/>
      <c r="N24" s="23"/>
      <c r="O24" s="23"/>
      <c r="P24" s="24" t="s">
        <v>1</v>
      </c>
      <c r="Q24" s="23"/>
      <c r="R24" s="23"/>
      <c r="S24" s="23"/>
      <c r="T24" s="23"/>
      <c r="U24" s="23"/>
    </row>
    <row r="25" spans="1:21" ht="13" x14ac:dyDescent="0.3">
      <c r="A25" s="25"/>
      <c r="B25" s="25"/>
      <c r="C25" s="25"/>
      <c r="D25" s="25"/>
      <c r="E25" s="25"/>
      <c r="F25" s="25"/>
      <c r="G25" s="25"/>
      <c r="H25" s="25"/>
      <c r="I25" s="26"/>
      <c r="J25" s="26" t="s">
        <v>17</v>
      </c>
      <c r="K25" s="26"/>
      <c r="L25" s="26"/>
      <c r="M25" s="26"/>
      <c r="N25" s="26" t="s">
        <v>18</v>
      </c>
      <c r="O25" s="26"/>
      <c r="P25" s="26"/>
      <c r="Q25" s="26" t="s">
        <v>19</v>
      </c>
      <c r="R25" s="26"/>
      <c r="S25" s="26"/>
      <c r="T25" s="26" t="s">
        <v>20</v>
      </c>
      <c r="U25" s="26"/>
    </row>
    <row r="26" spans="1:21" x14ac:dyDescent="0.25">
      <c r="A26" s="23">
        <v>1</v>
      </c>
      <c r="B26" s="23">
        <v>1</v>
      </c>
      <c r="C26" s="6" t="str">
        <f>$C$16</f>
        <v>Lag 1</v>
      </c>
      <c r="E26" s="6" t="str">
        <f>$C$19</f>
        <v>Lag 8</v>
      </c>
      <c r="G26" s="6" t="str">
        <f>$F$17</f>
        <v>Lag 3</v>
      </c>
      <c r="I26" s="23"/>
      <c r="J26" s="31"/>
      <c r="K26" s="23" t="s">
        <v>21</v>
      </c>
      <c r="L26" s="31"/>
      <c r="M26" s="23"/>
      <c r="N26" s="31"/>
      <c r="O26" s="31"/>
      <c r="P26" s="23"/>
      <c r="Q26" s="31"/>
      <c r="R26" s="31"/>
      <c r="S26" s="23"/>
      <c r="T26" s="31"/>
      <c r="U26" s="31"/>
    </row>
    <row r="27" spans="1:21" x14ac:dyDescent="0.25">
      <c r="A27" s="23"/>
      <c r="B27" s="23"/>
      <c r="I27" s="23"/>
      <c r="J27" s="6"/>
      <c r="K27" s="23"/>
      <c r="L27" s="23"/>
      <c r="M27" s="23"/>
      <c r="N27" s="23"/>
      <c r="O27" s="23"/>
      <c r="P27" s="23"/>
      <c r="Q27" s="23"/>
      <c r="R27" s="23"/>
      <c r="S27" s="23"/>
      <c r="T27" s="23"/>
      <c r="U27" s="23"/>
    </row>
    <row r="28" spans="1:21" x14ac:dyDescent="0.25">
      <c r="A28" s="23">
        <v>1</v>
      </c>
      <c r="B28" s="23">
        <v>2</v>
      </c>
      <c r="C28" s="6" t="str">
        <f>$C$17</f>
        <v>Lag 4</v>
      </c>
      <c r="E28" s="6" t="str">
        <f>$C$18</f>
        <v>Lag 5</v>
      </c>
      <c r="G28" s="6" t="str">
        <f>$F$17</f>
        <v>Lag 3</v>
      </c>
      <c r="I28" s="23"/>
      <c r="J28" s="31"/>
      <c r="K28" s="23" t="s">
        <v>21</v>
      </c>
      <c r="L28" s="31"/>
      <c r="M28" s="23"/>
      <c r="N28" s="31"/>
      <c r="O28" s="31"/>
      <c r="P28" s="23"/>
      <c r="Q28" s="31"/>
      <c r="R28" s="31"/>
      <c r="S28" s="23"/>
      <c r="T28" s="31"/>
      <c r="U28" s="31"/>
    </row>
    <row r="29" spans="1:21" x14ac:dyDescent="0.25">
      <c r="A29" s="23"/>
      <c r="B29" s="23"/>
      <c r="I29" s="23"/>
      <c r="J29" s="6"/>
      <c r="K29" s="23"/>
      <c r="L29" s="23"/>
      <c r="M29" s="23"/>
      <c r="N29" s="23"/>
      <c r="O29" s="23"/>
      <c r="P29" s="23"/>
      <c r="Q29" s="23"/>
      <c r="R29" s="23"/>
      <c r="S29" s="23"/>
      <c r="T29" s="23"/>
      <c r="U29" s="23"/>
    </row>
    <row r="30" spans="1:21" x14ac:dyDescent="0.25">
      <c r="A30" s="23">
        <v>2</v>
      </c>
      <c r="B30" s="23">
        <v>1</v>
      </c>
      <c r="C30" s="6" t="str">
        <f>$C$16</f>
        <v>Lag 1</v>
      </c>
      <c r="E30" s="6" t="str">
        <f>$C$18</f>
        <v>Lag 5</v>
      </c>
      <c r="G30" s="6" t="str">
        <f>$C$19</f>
        <v>Lag 8</v>
      </c>
      <c r="I30" s="23"/>
      <c r="J30" s="31"/>
      <c r="K30" s="23" t="s">
        <v>21</v>
      </c>
      <c r="L30" s="31"/>
      <c r="M30" s="23"/>
      <c r="N30" s="31"/>
      <c r="O30" s="31"/>
      <c r="P30" s="23"/>
      <c r="Q30" s="31"/>
      <c r="R30" s="31"/>
      <c r="S30" s="23"/>
      <c r="T30" s="31"/>
      <c r="U30" s="31"/>
    </row>
    <row r="31" spans="1:21" x14ac:dyDescent="0.25">
      <c r="A31" s="23"/>
      <c r="B31" s="23"/>
      <c r="I31" s="23"/>
      <c r="J31" s="6"/>
      <c r="K31" s="23"/>
      <c r="L31" s="23"/>
      <c r="M31" s="23"/>
      <c r="N31" s="23"/>
      <c r="O31" s="23"/>
      <c r="P31" s="23"/>
      <c r="Q31" s="23"/>
      <c r="R31" s="23"/>
      <c r="S31" s="23"/>
      <c r="T31" s="23"/>
      <c r="U31" s="23"/>
    </row>
    <row r="32" spans="1:21" x14ac:dyDescent="0.25">
      <c r="A32" s="23">
        <v>3</v>
      </c>
      <c r="B32" s="23">
        <v>1</v>
      </c>
      <c r="C32" s="6" t="str">
        <f>$C$16</f>
        <v>Lag 1</v>
      </c>
      <c r="E32" s="6" t="str">
        <f>$C$17</f>
        <v>Lag 4</v>
      </c>
      <c r="G32" s="6" t="str">
        <f>$F$16</f>
        <v>Lag 2</v>
      </c>
      <c r="I32" s="23"/>
      <c r="J32" s="31"/>
      <c r="K32" s="23" t="s">
        <v>21</v>
      </c>
      <c r="L32" s="31"/>
      <c r="M32" s="23"/>
      <c r="N32" s="31"/>
      <c r="O32" s="31"/>
      <c r="P32" s="23"/>
      <c r="Q32" s="31"/>
      <c r="R32" s="31"/>
      <c r="S32" s="23"/>
      <c r="T32" s="31"/>
      <c r="U32" s="31"/>
    </row>
    <row r="33" spans="1:25" x14ac:dyDescent="0.25">
      <c r="A33" s="23"/>
      <c r="B33" s="23"/>
      <c r="I33" s="23"/>
      <c r="J33" s="6"/>
      <c r="K33" s="23"/>
      <c r="L33" s="23"/>
      <c r="M33" s="23"/>
      <c r="N33" s="23"/>
      <c r="O33" s="23"/>
      <c r="P33" s="23"/>
      <c r="Q33" s="23"/>
      <c r="R33" s="23"/>
      <c r="S33" s="23"/>
      <c r="T33" s="23"/>
      <c r="U33" s="23"/>
    </row>
    <row r="34" spans="1:25" x14ac:dyDescent="0.25">
      <c r="A34" s="23">
        <v>3</v>
      </c>
      <c r="B34" s="23">
        <v>2</v>
      </c>
      <c r="C34" s="6" t="str">
        <f>$C$18</f>
        <v>Lag 5</v>
      </c>
      <c r="E34" s="6" t="str">
        <f>$C$19</f>
        <v>Lag 8</v>
      </c>
      <c r="G34" s="6" t="str">
        <f>$F$16</f>
        <v>Lag 2</v>
      </c>
      <c r="I34" s="23"/>
      <c r="J34" s="31"/>
      <c r="K34" s="23" t="s">
        <v>21</v>
      </c>
      <c r="L34" s="31"/>
      <c r="M34" s="23"/>
      <c r="N34" s="31"/>
      <c r="O34" s="31"/>
      <c r="P34" s="23"/>
      <c r="Q34" s="31"/>
      <c r="R34" s="31"/>
      <c r="S34" s="23"/>
      <c r="T34" s="31"/>
      <c r="U34" s="31"/>
    </row>
    <row r="35" spans="1:25" x14ac:dyDescent="0.25">
      <c r="A35" s="23"/>
      <c r="B35" s="23"/>
      <c r="I35" s="23"/>
      <c r="J35" s="6"/>
      <c r="K35" s="23"/>
      <c r="L35" s="23"/>
      <c r="M35" s="23"/>
      <c r="N35" s="23"/>
      <c r="O35" s="23"/>
      <c r="P35" s="23"/>
      <c r="Q35" s="23"/>
      <c r="R35" s="23"/>
      <c r="S35" s="23"/>
      <c r="T35" s="23"/>
      <c r="U35" s="23"/>
    </row>
    <row r="36" spans="1:25" x14ac:dyDescent="0.25">
      <c r="A36" s="23">
        <v>4</v>
      </c>
      <c r="B36" s="23">
        <v>1</v>
      </c>
      <c r="C36" s="6" t="str">
        <f>$C$17</f>
        <v>Lag 4</v>
      </c>
      <c r="E36" s="6" t="str">
        <f>$C$19</f>
        <v>Lag 8</v>
      </c>
      <c r="G36" s="6" t="str">
        <f>$C$18</f>
        <v>Lag 5</v>
      </c>
      <c r="I36" s="23"/>
      <c r="J36" s="31"/>
      <c r="K36" s="23" t="s">
        <v>21</v>
      </c>
      <c r="L36" s="31"/>
      <c r="M36" s="23"/>
      <c r="N36" s="31"/>
      <c r="O36" s="31"/>
      <c r="P36" s="23"/>
      <c r="Q36" s="31"/>
      <c r="R36" s="31"/>
      <c r="S36" s="23"/>
      <c r="T36" s="31"/>
      <c r="U36" s="31"/>
    </row>
    <row r="37" spans="1:25" ht="13" thickBot="1" x14ac:dyDescent="0.3">
      <c r="A37" s="23"/>
      <c r="B37" s="23"/>
      <c r="I37" s="23"/>
      <c r="J37" s="6"/>
      <c r="K37" s="23"/>
      <c r="L37" s="23"/>
      <c r="M37" s="23"/>
      <c r="N37" s="23"/>
      <c r="O37" s="23"/>
      <c r="P37" s="23"/>
      <c r="Q37" s="23"/>
      <c r="R37" s="23"/>
      <c r="S37" s="23"/>
      <c r="T37" s="23"/>
      <c r="U37" s="23"/>
      <c r="Y37" s="6" t="s">
        <v>51</v>
      </c>
    </row>
    <row r="38" spans="1:25" ht="13" x14ac:dyDescent="0.3">
      <c r="A38" s="35" t="s">
        <v>1</v>
      </c>
      <c r="B38" s="35"/>
      <c r="C38" s="27" t="s">
        <v>22</v>
      </c>
      <c r="D38" s="27" t="s">
        <v>23</v>
      </c>
      <c r="E38" s="27" t="s">
        <v>24</v>
      </c>
      <c r="F38" s="28" t="s">
        <v>68</v>
      </c>
      <c r="G38" s="27" t="s">
        <v>25</v>
      </c>
      <c r="H38" s="47" t="s">
        <v>26</v>
      </c>
      <c r="I38" s="48"/>
      <c r="J38" s="49"/>
      <c r="K38" s="50"/>
      <c r="L38" s="51" t="s">
        <v>69</v>
      </c>
      <c r="M38" s="51"/>
      <c r="N38" s="51"/>
      <c r="O38" s="23"/>
      <c r="P38" s="23"/>
      <c r="Q38" s="1" t="s">
        <v>27</v>
      </c>
      <c r="R38" s="2"/>
      <c r="S38" s="2"/>
      <c r="T38" s="2"/>
      <c r="U38" s="2"/>
      <c r="V38" s="3"/>
    </row>
    <row r="39" spans="1:25" ht="13" x14ac:dyDescent="0.3">
      <c r="A39" s="53" t="str">
        <f>$C$16</f>
        <v>Lag 1</v>
      </c>
      <c r="B39" s="54"/>
      <c r="C39" s="33" t="str">
        <f>IF(OR($J$26&lt;&gt;0,$L$26&lt;&gt;0),IF($J$30&gt;$L$30,2,0)+IF($J$32&gt;$L$32,2,0)+IF($J$26&gt;$L$26,2,0)+IF(AND($J$26=$L$26,$J$26&gt;0),1,0)+IF(AND($J$32=$L$32,$J$32&gt;0),1,0)+IF(AND($J$30=$L$30,$J$30&gt;0),1,0),"")</f>
        <v/>
      </c>
      <c r="D39" s="34" t="str">
        <f>IF(OR($J$26&lt;&gt;0,$L$26&lt;&gt;0),$J$30+$J$32+$J$26,"")</f>
        <v/>
      </c>
      <c r="E39" s="34" t="str">
        <f>IF(OR($J$26&lt;&gt;0,$L$26&lt;&gt;0),$L$30+$L$32+$L$26,"")</f>
        <v/>
      </c>
      <c r="F39" s="28" t="str">
        <f>IF(OR($J$26&lt;&gt;0,$L$26&lt;&gt;0),IF($E$39&lt;&gt;0,$D$39/$E$39,"MAX"),"")</f>
        <v/>
      </c>
      <c r="G39" s="34" t="str">
        <f>IF(OR($J$26&lt;&gt;0,$L$26&lt;&gt;0),$N$30+$Q$30+$T$30+$N$32+$Q$32+$T$32+$N$26+$Q$26+$T$26,"")</f>
        <v/>
      </c>
      <c r="H39" s="36" t="str">
        <f>IF(OR($J$26&lt;&gt;0,$L$26&lt;&gt;0),$O$30+$R$30+$U$30+$O$32+$R$32+$U$32+$O$26+$R$26+$U$26,"")</f>
        <v/>
      </c>
      <c r="I39" s="37"/>
      <c r="J39" s="38"/>
      <c r="K39" s="39"/>
      <c r="L39" s="44" t="str">
        <f>IF(OR($J$26&lt;&gt;0,$L$26&lt;&gt;0),IF($H$39&lt;&gt;0,$G$39/$H$39,"MAX"),"")</f>
        <v/>
      </c>
      <c r="M39" s="45"/>
      <c r="N39" s="46"/>
      <c r="O39" s="23"/>
      <c r="P39" s="23"/>
      <c r="Q39" s="4" t="s">
        <v>2</v>
      </c>
      <c r="R39" s="38" t="str">
        <f>IF(AND($F$39="",$F$40="",$F$41="",$F$42=""),"",INDEX($A$39:$A$42,MATCH(1,$Y$39:$Y$42,0)))</f>
        <v/>
      </c>
      <c r="S39" s="38"/>
      <c r="T39" s="38"/>
      <c r="U39" s="38"/>
      <c r="V39" s="41"/>
      <c r="Y39" s="29">
        <f>IF('manual rank only'!D8&lt;&gt;0,'manual rank only'!D8,COUNTIF($C$39:$C$42,"&gt;"&amp;$C39)+COUNTIFS($C$39:$C$42,$C39,$F$39:$F$42,"&gt;"&amp;$F39)+COUNTIFS($C$39:$C$42,$C39,$F$39:$F$42,$F39,$L$39:$L$42,"&gt;"&amp;$L39)+1)</f>
        <v>1</v>
      </c>
    </row>
    <row r="40" spans="1:25" ht="13" x14ac:dyDescent="0.3">
      <c r="A40" s="53" t="str">
        <f>$C$17</f>
        <v>Lag 4</v>
      </c>
      <c r="B40" s="54"/>
      <c r="C40" s="33" t="str">
        <f>IF(OR($J$28&lt;&gt;0,$L$28&lt;&gt;0),IF($J$28&gt;$L$28,2,0)+IF($J$32&lt;$L$32,2,0)+IF($J$36&gt;$L$36,2,0)+IF(AND($J$28=$L$28,$J$28&gt;0),1,0)+IF(AND($J$32=$L$32,$J$32&gt;0),1,0)+IF(AND($J$36=$L$36,$J$36&gt;0),1,0),"")</f>
        <v/>
      </c>
      <c r="D40" s="34" t="str">
        <f>IF(OR($J$28&lt;&gt;0,$L$28&lt;&gt;0),$J$28+$L$32+$J$36,"")</f>
        <v/>
      </c>
      <c r="E40" s="34" t="str">
        <f>IF(OR($J$28&lt;&gt;0,$L$28&lt;&gt;0),$L$28+$J$32+$L$36,"")</f>
        <v/>
      </c>
      <c r="F40" s="28" t="str">
        <f>IF(OR($J$28&lt;&gt;0,$L$28&lt;&gt;0),IF($E$40&lt;&gt;0,$D$40/$E$40,"MAX"),"")</f>
        <v/>
      </c>
      <c r="G40" s="34" t="str">
        <f>IF(OR($J$28&lt;&gt;0,$L$28&lt;&gt;0),$N$28+$Q$28+$T$28+$O$32+$R$32+$U$32+$N$36+$Q$36+$T$36,"")</f>
        <v/>
      </c>
      <c r="H40" s="36" t="str">
        <f>IF(OR($J$28&lt;&gt;0,$L$28&lt;&gt;0),$O$28+$R$28+$U$28+$N$32+$Q$32+$T$32+$O$36+$R$36+$U$36,"")</f>
        <v/>
      </c>
      <c r="I40" s="37"/>
      <c r="J40" s="38"/>
      <c r="K40" s="39"/>
      <c r="L40" s="44" t="str">
        <f>IF(OR($J$28&lt;&gt;0,$L$28&lt;&gt;0),IF($H$40&lt;&gt;0,$G$40/$H$40,"MAX"),"")</f>
        <v/>
      </c>
      <c r="M40" s="45"/>
      <c r="N40" s="46"/>
      <c r="O40" s="23"/>
      <c r="P40" s="23"/>
      <c r="Q40" s="4" t="s">
        <v>3</v>
      </c>
      <c r="R40" s="38" t="str">
        <f>IF(AND($F$39="",$F$40="",$F$41="",$F$42=""),"",INDEX($A$39:$A$42,MATCH(2,$Y$39:$Y$42,0)))</f>
        <v/>
      </c>
      <c r="S40" s="38"/>
      <c r="T40" s="38"/>
      <c r="U40" s="38"/>
      <c r="V40" s="41"/>
      <c r="Y40" s="29">
        <f>IF('manual rank only'!D9&lt;&gt;0,'manual rank only'!D9,COUNTIF($C$39:$C$42,"&gt;"&amp;$C40)+COUNTIFS($C$39:$C$42,$C40,$F$39:$F$42,"&gt;"&amp;$F40)+COUNTIFS($C$39:$C$42,$C40,$F$39:$F$42,$F40,$L$39:$L$42,"&gt;"&amp;$L40)+1)</f>
        <v>1</v>
      </c>
    </row>
    <row r="41" spans="1:25" ht="13" x14ac:dyDescent="0.3">
      <c r="A41" s="53" t="str">
        <f>$C$18</f>
        <v>Lag 5</v>
      </c>
      <c r="B41" s="54"/>
      <c r="C41" s="33" t="str">
        <f>IF(OR($J$28&lt;&gt;0,$L$28&lt;&gt;0),IF($J$30&lt;$L$30,2,0)+IF($J$28&lt;$L$28,2,0)+IF($J$34&gt;$L$34,2,0)+IF(AND($J$30=$L$30,$J$30&gt;0),1,0)+IF(AND($J$28=$L$28,$J$28&gt;0),1,0)+IF(AND($J$34=$L$34,$J$34&gt;0),1,0),"")</f>
        <v/>
      </c>
      <c r="D41" s="34" t="str">
        <f>IF(OR($J$28&lt;&gt;0,$L$28&lt;&gt;0),$L$30+$L$28+$J$34,"")</f>
        <v/>
      </c>
      <c r="E41" s="34" t="str">
        <f>IF(OR($J$28&lt;&gt;0,$L$28&lt;&gt;0),$J$30+$J$28+$L$34,"")</f>
        <v/>
      </c>
      <c r="F41" s="28" t="str">
        <f>IF(OR($J$28&lt;&gt;0,$L$28&lt;&gt;0),IF($E$41&lt;&gt;0,$D$41/$E$41,"MAX"),"")</f>
        <v/>
      </c>
      <c r="G41" s="34" t="str">
        <f>IF(OR($J$28&lt;&gt;0,$L$28&lt;&gt;0),$O$30+$R$30+$U$30+$O$28+$R$28+$U$28+$N$34+$Q$34+$T$34,"")</f>
        <v/>
      </c>
      <c r="H41" s="36" t="str">
        <f>IF(OR($J$28&lt;&gt;0,$L$28&lt;&gt;0),$N$30+$Q$30+$T$30+$N$28+$Q$28+$T$28+$O$34+$R$34+$U$34,"")</f>
        <v/>
      </c>
      <c r="I41" s="37"/>
      <c r="J41" s="38"/>
      <c r="K41" s="39"/>
      <c r="L41" s="44" t="str">
        <f>IF(OR($J$28&lt;&gt;0,$L$28&lt;&gt;0),IF($H$41&lt;&gt;0,$G$41/$H$41,"MAX"),"")</f>
        <v/>
      </c>
      <c r="M41" s="45"/>
      <c r="N41" s="46"/>
      <c r="O41" s="23"/>
      <c r="P41" s="23"/>
      <c r="Q41" s="4" t="s">
        <v>28</v>
      </c>
      <c r="R41" s="38" t="str">
        <f>IF(AND($F$39="",$F$40="",$F$41="",$F$42=""),"",INDEX($A$39:$A$42,MATCH(3,$Y$39:$Y$42,0)))</f>
        <v/>
      </c>
      <c r="S41" s="38"/>
      <c r="T41" s="38"/>
      <c r="U41" s="38"/>
      <c r="V41" s="41"/>
      <c r="Y41" s="29">
        <f>IF('manual rank only'!D10&lt;&gt;0,'manual rank only'!D10,COUNTIF($C$39:$C$42,"&gt;"&amp;$C41)+COUNTIFS($C$39:$C$42,$C41,$F$39:$F$42,"&gt;"&amp;$F41)+COUNTIFS($C$39:$C$42,$C41,$F$39:$F$42,$F41,$L$39:$L$42,"&gt;"&amp;$L41)+1)</f>
        <v>1</v>
      </c>
    </row>
    <row r="42" spans="1:25" ht="13.5" thickBot="1" x14ac:dyDescent="0.35">
      <c r="A42" s="53" t="str">
        <f>$C$19</f>
        <v>Lag 8</v>
      </c>
      <c r="B42" s="54"/>
      <c r="C42" s="33" t="str">
        <f>IF(OR($J$26&lt;&gt;0,$L$26&lt;&gt;0),IF($J$26&lt;$L$26,2,0)+IF($J$36&lt;$L$36,2,0)+IF($J$34&lt;$L$34,2,0)+IF(AND($J$26=$L$26,$J$26&gt;0),1,0)+IF(AND($J$36=$L$36,$J$36&gt;0),1,0)+IF(AND($J$34=$L$34,$J$34&gt;0),1,0),"")</f>
        <v/>
      </c>
      <c r="D42" s="34" t="str">
        <f>IF(OR($J$26&lt;&gt;0,$L$26&lt;&gt;0),$L$26+$L$36+$L$34,"")</f>
        <v/>
      </c>
      <c r="E42" s="34" t="str">
        <f>IF(OR($J$26&lt;&gt;0,$L$26&lt;&gt;0),$J$26+$J$36+$J$34,"")</f>
        <v/>
      </c>
      <c r="F42" s="28" t="str">
        <f>IF(OR($J$26&lt;&gt;0,$L$26&lt;&gt;0),IF($E$42&lt;&gt;0,$D$42/$E$42,"MAX"),"")</f>
        <v/>
      </c>
      <c r="G42" s="34" t="str">
        <f>IF(OR($J$26&lt;&gt;0,$L$26&lt;&gt;0),$O$26+$R$26+$U$26+$O$36+$R$36+$U$36+$O$34+$R$34+$U$34,"")</f>
        <v/>
      </c>
      <c r="H42" s="36" t="str">
        <f>IF(OR($J$26&lt;&gt;0,$L$26&lt;&gt;0),$N$26+$Q$26+$T$26+$N$36+$Q$36+$T$36+$N$34+$Q$34+$T$34,"")</f>
        <v/>
      </c>
      <c r="I42" s="37"/>
      <c r="J42" s="38"/>
      <c r="K42" s="39"/>
      <c r="L42" s="44" t="str">
        <f>IF(OR($J$26&lt;&gt;0,$L$26&lt;&gt;0),IF($H$42&lt;&gt;0,$G$42/$H$42,"MAX"),"")</f>
        <v/>
      </c>
      <c r="M42" s="45"/>
      <c r="N42" s="46"/>
      <c r="O42" s="23"/>
      <c r="P42" s="23"/>
      <c r="Q42" s="5" t="s">
        <v>5</v>
      </c>
      <c r="R42" s="42" t="str">
        <f>IF(AND($F$39="",$F$40="",$F$41="",$F$42=""),"",INDEX($A$39:$A$42,MATCH(4,$Y$39:$Y$42,0)))</f>
        <v/>
      </c>
      <c r="S42" s="42"/>
      <c r="T42" s="42"/>
      <c r="U42" s="42"/>
      <c r="V42" s="43"/>
      <c r="Y42" s="29">
        <f>IF('manual rank only'!D11&lt;&gt;0,'manual rank only'!D11,COUNTIF($C$39:$C$42,"&gt;"&amp;$C42)+COUNTIFS($C$39:$C$42,$C42,$F$39:$F$42,"&gt;"&amp;$F42)+COUNTIFS($C$39:$C$42,$C42,$F$39:$F$42,$F42,$L$39:$L$42,"&gt;"&amp;$L42)+1)</f>
        <v>1</v>
      </c>
    </row>
    <row r="43" spans="1:25" x14ac:dyDescent="0.25">
      <c r="B43" s="23"/>
      <c r="J43" s="6"/>
    </row>
    <row r="44" spans="1:25" ht="17.899999999999999" customHeight="1" x14ac:dyDescent="0.4">
      <c r="B44" s="21" t="s">
        <v>11</v>
      </c>
      <c r="C44" s="19"/>
      <c r="D44" s="19"/>
      <c r="J44" s="6"/>
    </row>
    <row r="45" spans="1:25" x14ac:dyDescent="0.25">
      <c r="J45" s="6"/>
    </row>
    <row r="46" spans="1:25" s="19" customFormat="1" ht="13" x14ac:dyDescent="0.3">
      <c r="A46" s="22" t="s">
        <v>12</v>
      </c>
      <c r="B46" s="22" t="s">
        <v>13</v>
      </c>
      <c r="C46" s="12" t="s">
        <v>14</v>
      </c>
      <c r="E46" s="12" t="s">
        <v>15</v>
      </c>
      <c r="G46" s="12" t="s">
        <v>16</v>
      </c>
      <c r="H46" s="12"/>
      <c r="I46" s="23"/>
      <c r="J46" s="22"/>
      <c r="K46" s="22"/>
      <c r="L46" s="22"/>
      <c r="M46" s="23"/>
      <c r="N46" s="23"/>
      <c r="O46" s="23"/>
      <c r="P46" s="24" t="s">
        <v>1</v>
      </c>
      <c r="Q46" s="23"/>
      <c r="R46" s="23"/>
      <c r="S46" s="23"/>
      <c r="T46" s="23"/>
      <c r="U46" s="23"/>
    </row>
    <row r="47" spans="1:25" ht="13" x14ac:dyDescent="0.3">
      <c r="A47" s="25"/>
      <c r="B47" s="25"/>
      <c r="C47" s="25"/>
      <c r="D47" s="25"/>
      <c r="E47" s="25"/>
      <c r="F47" s="25"/>
      <c r="G47" s="25"/>
      <c r="H47" s="25"/>
      <c r="I47" s="26"/>
      <c r="J47" s="26" t="s">
        <v>17</v>
      </c>
      <c r="K47" s="26"/>
      <c r="L47" s="26"/>
      <c r="M47" s="26"/>
      <c r="N47" s="26" t="s">
        <v>18</v>
      </c>
      <c r="O47" s="26"/>
      <c r="P47" s="26"/>
      <c r="Q47" s="26" t="s">
        <v>19</v>
      </c>
      <c r="R47" s="26"/>
      <c r="S47" s="26"/>
      <c r="T47" s="26" t="s">
        <v>20</v>
      </c>
      <c r="U47" s="26"/>
    </row>
    <row r="48" spans="1:25" x14ac:dyDescent="0.25">
      <c r="A48" s="23">
        <v>1</v>
      </c>
      <c r="B48" s="23">
        <v>3</v>
      </c>
      <c r="C48" s="6" t="str">
        <f>$F$16</f>
        <v>Lag 2</v>
      </c>
      <c r="E48" s="6" t="str">
        <f>$F$19</f>
        <v>Lag 7</v>
      </c>
      <c r="G48" s="6" t="str">
        <f>$F$18</f>
        <v>Lag 6</v>
      </c>
      <c r="I48" s="23"/>
      <c r="J48" s="31"/>
      <c r="K48" s="23" t="s">
        <v>21</v>
      </c>
      <c r="L48" s="31"/>
      <c r="M48" s="23"/>
      <c r="N48" s="31"/>
      <c r="O48" s="31"/>
      <c r="P48" s="23"/>
      <c r="Q48" s="31"/>
      <c r="R48" s="31"/>
      <c r="S48" s="23"/>
      <c r="T48" s="31"/>
      <c r="U48" s="31"/>
    </row>
    <row r="49" spans="1:25" x14ac:dyDescent="0.25">
      <c r="A49" s="23"/>
      <c r="B49" s="23"/>
      <c r="I49" s="23"/>
      <c r="J49" s="6"/>
      <c r="K49" s="23"/>
      <c r="L49" s="23"/>
      <c r="M49" s="23"/>
      <c r="N49" s="23"/>
      <c r="O49" s="23"/>
      <c r="P49" s="23"/>
      <c r="Q49" s="23"/>
      <c r="R49" s="23"/>
      <c r="S49" s="23"/>
      <c r="T49" s="23"/>
      <c r="U49" s="23"/>
    </row>
    <row r="50" spans="1:25" x14ac:dyDescent="0.25">
      <c r="A50" s="23">
        <v>2</v>
      </c>
      <c r="B50" s="23">
        <v>2</v>
      </c>
      <c r="C50" s="6" t="str">
        <f>$F$17</f>
        <v>Lag 3</v>
      </c>
      <c r="E50" s="6" t="str">
        <f>$F$19</f>
        <v>Lag 7</v>
      </c>
      <c r="G50" s="6" t="str">
        <f>$C$17</f>
        <v>Lag 4</v>
      </c>
      <c r="I50" s="23"/>
      <c r="J50" s="31"/>
      <c r="K50" s="23" t="s">
        <v>21</v>
      </c>
      <c r="L50" s="31"/>
      <c r="M50" s="23"/>
      <c r="N50" s="31"/>
      <c r="O50" s="31"/>
      <c r="P50" s="23"/>
      <c r="Q50" s="31"/>
      <c r="R50" s="31"/>
      <c r="S50" s="23"/>
      <c r="T50" s="31"/>
      <c r="U50" s="31"/>
    </row>
    <row r="51" spans="1:25" x14ac:dyDescent="0.25">
      <c r="A51" s="23"/>
      <c r="B51" s="23"/>
      <c r="I51" s="23"/>
      <c r="J51" s="6"/>
      <c r="K51" s="23"/>
      <c r="L51" s="23"/>
      <c r="M51" s="23"/>
      <c r="N51" s="23"/>
      <c r="O51" s="23"/>
      <c r="P51" s="23"/>
      <c r="Q51" s="23"/>
      <c r="R51" s="23"/>
      <c r="S51" s="23"/>
      <c r="T51" s="23"/>
      <c r="U51" s="23"/>
    </row>
    <row r="52" spans="1:25" x14ac:dyDescent="0.25">
      <c r="A52" s="23">
        <v>2</v>
      </c>
      <c r="B52" s="23">
        <v>3</v>
      </c>
      <c r="C52" s="6" t="str">
        <f>$F$16</f>
        <v>Lag 2</v>
      </c>
      <c r="E52" s="6" t="str">
        <f>$F$18</f>
        <v>Lag 6</v>
      </c>
      <c r="G52" s="6" t="str">
        <f>$C$17</f>
        <v>Lag 4</v>
      </c>
      <c r="I52" s="23"/>
      <c r="J52" s="31"/>
      <c r="K52" s="23" t="s">
        <v>21</v>
      </c>
      <c r="L52" s="31"/>
      <c r="M52" s="23"/>
      <c r="N52" s="31"/>
      <c r="O52" s="31"/>
      <c r="P52" s="23"/>
      <c r="Q52" s="31"/>
      <c r="R52" s="31"/>
      <c r="S52" s="23"/>
      <c r="T52" s="31"/>
      <c r="U52" s="31"/>
    </row>
    <row r="53" spans="1:25" x14ac:dyDescent="0.25">
      <c r="A53" s="23"/>
      <c r="B53" s="23"/>
      <c r="I53" s="23"/>
      <c r="J53" s="6"/>
      <c r="K53" s="23"/>
      <c r="L53" s="23"/>
      <c r="M53" s="23"/>
      <c r="N53" s="23"/>
      <c r="O53" s="23"/>
      <c r="P53" s="23"/>
      <c r="Q53" s="23"/>
      <c r="R53" s="23"/>
      <c r="S53" s="23"/>
      <c r="T53" s="23"/>
      <c r="U53" s="23"/>
    </row>
    <row r="54" spans="1:25" x14ac:dyDescent="0.25">
      <c r="A54" s="23">
        <v>3</v>
      </c>
      <c r="B54" s="23">
        <v>3</v>
      </c>
      <c r="C54" s="6" t="str">
        <f>$F$17</f>
        <v>Lag 3</v>
      </c>
      <c r="E54" s="6" t="str">
        <f>$F$18</f>
        <v>Lag 6</v>
      </c>
      <c r="G54" s="6" t="str">
        <f>$F$19</f>
        <v>Lag 7</v>
      </c>
      <c r="I54" s="23"/>
      <c r="J54" s="31"/>
      <c r="K54" s="23" t="s">
        <v>21</v>
      </c>
      <c r="L54" s="31"/>
      <c r="M54" s="23"/>
      <c r="N54" s="31"/>
      <c r="O54" s="31"/>
      <c r="P54" s="23"/>
      <c r="Q54" s="31"/>
      <c r="R54" s="31"/>
      <c r="S54" s="23"/>
      <c r="T54" s="31"/>
      <c r="U54" s="31"/>
    </row>
    <row r="55" spans="1:25" x14ac:dyDescent="0.25">
      <c r="A55" s="23"/>
      <c r="B55" s="23"/>
      <c r="I55" s="23"/>
      <c r="J55" s="6"/>
      <c r="K55" s="23"/>
      <c r="L55" s="23"/>
      <c r="M55" s="23"/>
      <c r="N55" s="23"/>
      <c r="O55" s="23"/>
      <c r="P55" s="23"/>
      <c r="Q55" s="23"/>
      <c r="R55" s="23"/>
      <c r="S55" s="23"/>
      <c r="T55" s="23"/>
      <c r="U55" s="23"/>
    </row>
    <row r="56" spans="1:25" x14ac:dyDescent="0.25">
      <c r="A56" s="23">
        <v>4</v>
      </c>
      <c r="B56" s="23">
        <v>2</v>
      </c>
      <c r="C56" s="6" t="str">
        <f>$F$16</f>
        <v>Lag 2</v>
      </c>
      <c r="E56" s="6" t="str">
        <f>$F$17</f>
        <v>Lag 3</v>
      </c>
      <c r="G56" s="6" t="str">
        <f>$C$16</f>
        <v>Lag 1</v>
      </c>
      <c r="I56" s="23"/>
      <c r="J56" s="31"/>
      <c r="K56" s="23" t="s">
        <v>21</v>
      </c>
      <c r="L56" s="31"/>
      <c r="M56" s="23"/>
      <c r="N56" s="31"/>
      <c r="O56" s="31"/>
      <c r="P56" s="23"/>
      <c r="Q56" s="31"/>
      <c r="R56" s="31"/>
      <c r="S56" s="23"/>
      <c r="T56" s="31"/>
      <c r="U56" s="31"/>
    </row>
    <row r="57" spans="1:25" x14ac:dyDescent="0.25">
      <c r="A57" s="23"/>
      <c r="B57" s="23"/>
      <c r="I57" s="23"/>
      <c r="J57" s="6"/>
      <c r="K57" s="23"/>
      <c r="L57" s="23"/>
      <c r="M57" s="23"/>
      <c r="N57" s="23"/>
      <c r="O57" s="23"/>
      <c r="P57" s="23"/>
      <c r="Q57" s="23"/>
      <c r="R57" s="23"/>
      <c r="S57" s="23"/>
      <c r="T57" s="23"/>
      <c r="U57" s="23"/>
    </row>
    <row r="58" spans="1:25" x14ac:dyDescent="0.25">
      <c r="A58" s="23">
        <v>4</v>
      </c>
      <c r="B58" s="23">
        <v>3</v>
      </c>
      <c r="C58" s="6" t="str">
        <f>$F$18</f>
        <v>Lag 6</v>
      </c>
      <c r="E58" s="6" t="str">
        <f>$F$19</f>
        <v>Lag 7</v>
      </c>
      <c r="G58" s="6" t="str">
        <f>$C$16</f>
        <v>Lag 1</v>
      </c>
      <c r="I58" s="23"/>
      <c r="J58" s="31"/>
      <c r="K58" s="23" t="s">
        <v>21</v>
      </c>
      <c r="L58" s="31"/>
      <c r="M58" s="23"/>
      <c r="N58" s="31"/>
      <c r="O58" s="31"/>
      <c r="P58" s="23"/>
      <c r="Q58" s="31"/>
      <c r="R58" s="31"/>
      <c r="S58" s="23"/>
      <c r="T58" s="31"/>
      <c r="U58" s="31"/>
    </row>
    <row r="59" spans="1:25" ht="13" thickBot="1" x14ac:dyDescent="0.3">
      <c r="A59" s="23"/>
      <c r="B59" s="23"/>
      <c r="I59" s="23"/>
      <c r="J59" s="6"/>
      <c r="K59" s="23"/>
      <c r="L59" s="23"/>
      <c r="M59" s="23"/>
      <c r="N59" s="23"/>
      <c r="O59" s="23"/>
      <c r="P59" s="23"/>
      <c r="Q59" s="23"/>
      <c r="R59" s="23"/>
      <c r="S59" s="23"/>
      <c r="T59" s="23"/>
      <c r="U59" s="23"/>
      <c r="Y59" s="6" t="s">
        <v>51</v>
      </c>
    </row>
    <row r="60" spans="1:25" ht="13" x14ac:dyDescent="0.3">
      <c r="A60" s="35" t="s">
        <v>1</v>
      </c>
      <c r="B60" s="35"/>
      <c r="C60" s="27" t="s">
        <v>22</v>
      </c>
      <c r="D60" s="27" t="s">
        <v>23</v>
      </c>
      <c r="E60" s="27" t="s">
        <v>24</v>
      </c>
      <c r="F60" s="28" t="s">
        <v>68</v>
      </c>
      <c r="G60" s="27" t="s">
        <v>25</v>
      </c>
      <c r="H60" s="47" t="s">
        <v>26</v>
      </c>
      <c r="I60" s="48"/>
      <c r="J60" s="49"/>
      <c r="K60" s="50"/>
      <c r="L60" s="51" t="s">
        <v>69</v>
      </c>
      <c r="M60" s="51"/>
      <c r="N60" s="51"/>
      <c r="O60" s="23"/>
      <c r="P60" s="23"/>
      <c r="Q60" s="1" t="s">
        <v>29</v>
      </c>
      <c r="R60" s="2"/>
      <c r="S60" s="2"/>
      <c r="T60" s="2"/>
      <c r="U60" s="2"/>
      <c r="V60" s="3"/>
    </row>
    <row r="61" spans="1:25" ht="13" x14ac:dyDescent="0.3">
      <c r="A61" s="35" t="str">
        <f>$F$16</f>
        <v>Lag 2</v>
      </c>
      <c r="B61" s="35"/>
      <c r="C61" s="33" t="str">
        <f>IF(OR($J$48&lt;&gt;0,$L$48&lt;&gt;0),IF($J$48&gt;$L$48,2,0)+IF($J$52&gt;$L$52,2,0)+IF($J$56&gt;$L$56,2,0)+IF(AND($J$48=$L$48,$J$48&gt;0),1,0)+IF(AND($J$52=$L$52,$J$52&gt;0),1,0)+IF(AND($J$56=$L$56,$J$56&gt;0),1,0),"")</f>
        <v/>
      </c>
      <c r="D61" s="34" t="str">
        <f>IF(OR($J$48&lt;&gt;0,$L$48&lt;&gt;0),$J$48+$J$52+$J$56,"")</f>
        <v/>
      </c>
      <c r="E61" s="34" t="str">
        <f>IF(OR($J$48&lt;&gt;0,$L$48&lt;&gt;0),$L$48+$L$52+$L$56,"")</f>
        <v/>
      </c>
      <c r="F61" s="28" t="str">
        <f>IF(OR($J$48&lt;&gt;0,$L$48&lt;&gt;0),IF($E$61&lt;&gt;0,$D$61/$E$61,"MAX"),"")</f>
        <v/>
      </c>
      <c r="G61" s="34" t="str">
        <f>IF(OR($J$48&lt;&gt;0,$L$48&lt;&gt;0),$N$48+$Q$48+$T$48+$N$52+$Q$52+$T$52+$N$56+$Q$56+$T$56,"")</f>
        <v/>
      </c>
      <c r="H61" s="36" t="str">
        <f>IF(OR($J$48&lt;&gt;0,$L$48&lt;&gt;0),$O$48+$R$48+$U$48+$O$52+$R$52+$U$52+$O$56+$R$56+$U$56,"")</f>
        <v/>
      </c>
      <c r="I61" s="37"/>
      <c r="J61" s="38"/>
      <c r="K61" s="39"/>
      <c r="L61" s="40" t="str">
        <f>IF(OR($J$48&lt;&gt;0,$L$48&lt;&gt;0),IF($H$61&lt;&gt;0,$G$61/$H$61,"MAX"),"")</f>
        <v/>
      </c>
      <c r="M61" s="40"/>
      <c r="N61" s="40"/>
      <c r="O61" s="23"/>
      <c r="P61" s="23"/>
      <c r="Q61" s="4" t="s">
        <v>2</v>
      </c>
      <c r="R61" s="38" t="str">
        <f>IF(AND($F$61="",$F$62="",$F$63="",$F$64=""),"",INDEX($A$61:$A$64,MATCH(1,$Y$61:$Y$64,0)))</f>
        <v/>
      </c>
      <c r="S61" s="38"/>
      <c r="T61" s="38"/>
      <c r="U61" s="38"/>
      <c r="V61" s="41"/>
      <c r="Y61" s="29">
        <f>IF('manual rank only'!H8&lt;&gt;0,'manual rank only'!H8,COUNTIF($C$61:$C$64,"&gt;"&amp;$C61)+COUNTIFS($C$61:$C$64,$C61,$F$61:$F$64,"&gt;"&amp;$F61)+COUNTIFS($C$61:$C$64,$C61,$F$61:$F$64,$F61,$L$61:$L$64,"&gt;"&amp;$L61)+1)</f>
        <v>1</v>
      </c>
    </row>
    <row r="62" spans="1:25" ht="13" x14ac:dyDescent="0.3">
      <c r="A62" s="35" t="str">
        <f>$F$17</f>
        <v>Lag 3</v>
      </c>
      <c r="B62" s="35"/>
      <c r="C62" s="33" t="str">
        <f>IF(OR($J$50&lt;&gt;0,$L$50&lt;&gt;0),IF($J$54&gt;$L$54,2,0)+IF($J$50&gt;$L$50,2,0)+IF($J$56&lt;$L$56,2,0)+IF(AND($J$54=$L$54,$J$54&gt;0),1,0)+IF(AND($J$50=$L$50,$J$50&gt;0),1,0)+IF(AND($J$56=$L$56,$J$56&gt;0),1,0),"")</f>
        <v/>
      </c>
      <c r="D62" s="34" t="str">
        <f>IF(OR($J$50&lt;&gt;0,$L$50&lt;&gt;0),$J$54+$J$50+$L$56,"")</f>
        <v/>
      </c>
      <c r="E62" s="34" t="str">
        <f>IF(OR($J$50&lt;&gt;0,$L$50&lt;&gt;0),$L$54+$L$50+$J$56,"")</f>
        <v/>
      </c>
      <c r="F62" s="28" t="str">
        <f>IF(OR($J$50&lt;&gt;0,$L$50&lt;&gt;0),IF($E$62&lt;&gt;0,$D$62/$E$62,"MAX"),"")</f>
        <v/>
      </c>
      <c r="G62" s="34" t="str">
        <f>IF(OR($J$50&lt;&gt;0,$L$50&lt;&gt;0),$N$54+$Q$54+$T$54+$N$50+$Q$50+$T$50+$O$56+$R$56+$U$56,"")</f>
        <v/>
      </c>
      <c r="H62" s="36" t="str">
        <f>IF(OR($J$50&lt;&gt;0,$L$50&lt;&gt;0),$O$54+$R$54+$U$54+$O$50+$R$50+$U$50+$N$56+$Q$56+$T$56,"")</f>
        <v/>
      </c>
      <c r="I62" s="37"/>
      <c r="J62" s="38"/>
      <c r="K62" s="39"/>
      <c r="L62" s="40" t="str">
        <f>IF(OR($J$50&lt;&gt;0,$L$50&lt;&gt;0),IF($H$62&lt;&gt;0,$G$62/$H$62,"MAX"),"")</f>
        <v/>
      </c>
      <c r="M62" s="40"/>
      <c r="N62" s="40"/>
      <c r="O62" s="23"/>
      <c r="P62" s="23"/>
      <c r="Q62" s="4" t="s">
        <v>3</v>
      </c>
      <c r="R62" s="38" t="str">
        <f>IF(AND($F$61="",$F$62="",$F$63="",$F$64=""),"",INDEX($A$61:$A$64,MATCH(2,$Y$61:$Y$64,0)))</f>
        <v/>
      </c>
      <c r="S62" s="38"/>
      <c r="T62" s="38"/>
      <c r="U62" s="38"/>
      <c r="V62" s="41"/>
      <c r="Y62" s="29">
        <f>IF('manual rank only'!H9&lt;&gt;0,'manual rank only'!H9,COUNTIF($C$61:$C$64,"&gt;"&amp;$C62)+COUNTIFS($C$61:$C$64,$C62,$F$61:$F$64,"&gt;"&amp;$F62)+COUNTIFS($C$61:$C$64,$C62,$F$61:$F$64,$F62,$L$61:$L$64,"&gt;"&amp;$L62)+1)</f>
        <v>1</v>
      </c>
    </row>
    <row r="63" spans="1:25" ht="13" x14ac:dyDescent="0.3">
      <c r="A63" s="35" t="str">
        <f>$F$18</f>
        <v>Lag 6</v>
      </c>
      <c r="B63" s="35"/>
      <c r="C63" s="33" t="str">
        <f>IF(OR($J$52&lt;&gt;0,$L$52&lt;&gt;0),IF($J$52&lt;$L$52,2,0)+IF($J$54&lt;$L$54,2,0)+IF($J$58&gt;$L$58,2,0)+IF(AND($J$52=$L$52,$J$52&gt;0),1,0)+IF(AND($J$54=$L$54,$J$54&gt;0),1,0)+IF(AND($J$58=$L$58,$J$58&gt;0),1,0),"")</f>
        <v/>
      </c>
      <c r="D63" s="34" t="str">
        <f>IF(OR($J$52&lt;&gt;0,$L$52&lt;&gt;0),$L$52+$L$54+$J$58,"")</f>
        <v/>
      </c>
      <c r="E63" s="34" t="str">
        <f>IF(OR($J$52&lt;&gt;0,$L$52&lt;&gt;0),$J$52+$J$54+$L$58,"")</f>
        <v/>
      </c>
      <c r="F63" s="28" t="str">
        <f>IF(OR($J$52&lt;&gt;0,$L$52&lt;&gt;0),IF($E$63&lt;&gt;0,$D$63/$E$63,"MAX"),"")</f>
        <v/>
      </c>
      <c r="G63" s="34" t="str">
        <f>IF(OR($J$52&lt;&gt;0,$L$52&lt;&gt;0),$O$52+$R$52+$U$52+$O$54+$R$54+$U$54+$N$58+$Q$58+$T$58,"")</f>
        <v/>
      </c>
      <c r="H63" s="36" t="str">
        <f>IF(OR($J$52&lt;&gt;0,$L$52&lt;&gt;0),$N$52+$Q$52+$T$52+$N$54+$Q$54+$T$54+$O$58+$R$58+$U$58,"")</f>
        <v/>
      </c>
      <c r="I63" s="37"/>
      <c r="J63" s="38"/>
      <c r="K63" s="39"/>
      <c r="L63" s="40" t="str">
        <f>IF(OR($J$52&lt;&gt;0,$L$52&lt;&gt;0),IF($H$63&lt;&gt;0,$G$63/$H$63,"MAX"),"")</f>
        <v/>
      </c>
      <c r="M63" s="40"/>
      <c r="N63" s="40"/>
      <c r="O63" s="23"/>
      <c r="P63" s="23"/>
      <c r="Q63" s="4" t="s">
        <v>28</v>
      </c>
      <c r="R63" s="38" t="str">
        <f>IF(AND($F$61="",$F$62="",$F$63="",$F$64=""),"",INDEX($A$61:$A$64,MATCH(3,$Y$61:$Y$64,0)))</f>
        <v/>
      </c>
      <c r="S63" s="38"/>
      <c r="T63" s="38"/>
      <c r="U63" s="38"/>
      <c r="V63" s="41"/>
      <c r="Y63" s="29">
        <f>IF('manual rank only'!H10&lt;&gt;0,'manual rank only'!H10,COUNTIF($C$61:$C$64,"&gt;"&amp;$C63)+COUNTIFS($C$61:$C$64,$C63,$F$61:$F$64,"&gt;"&amp;$F63)+COUNTIFS($C$61:$C$64,$C63,$F$61:$F$64,$F63,$L$61:$L$64,"&gt;"&amp;$L63)+1)</f>
        <v>1</v>
      </c>
    </row>
    <row r="64" spans="1:25" ht="13.5" thickBot="1" x14ac:dyDescent="0.35">
      <c r="A64" s="35" t="str">
        <f>$F$19</f>
        <v>Lag 7</v>
      </c>
      <c r="B64" s="35"/>
      <c r="C64" s="33" t="str">
        <f>IF(OR($J$48&lt;&gt;0,$L$48&lt;&gt;0),IF($J$48&lt;$L$48,2,0)+IF($J$50&lt;$L$50,2,0)+IF($J$58&lt;$L$58,2,0)+IF(AND($J$48=$L$48,$J$48&gt;0),1,0)+IF(AND($J$50=$L$50,$J$50&gt;0),1,0)+IF(AND($J$58=$L$575,$J$58&gt;0),1,0),"")</f>
        <v/>
      </c>
      <c r="D64" s="34" t="str">
        <f>IF(OR($J$48&lt;&gt;0,$L$48&lt;&gt;0),$L$48+$L$50+$L$58,"")</f>
        <v/>
      </c>
      <c r="E64" s="34" t="str">
        <f>IF(OR($J$48&lt;&gt;0,$L$48&lt;&gt;0),$J$48+$J$50+$J$58,"")</f>
        <v/>
      </c>
      <c r="F64" s="28" t="str">
        <f>IF(OR($J$48&lt;&gt;0,$L$48&lt;&gt;0),IF($E$64&lt;&gt;0,$D$64/$E$64,"MAX"),"")</f>
        <v/>
      </c>
      <c r="G64" s="34" t="str">
        <f>IF(OR($J$48&lt;&gt;0,$L$48&lt;&gt;0),$O$48+$R$48+$U$48+$O$50+$R$50+$U$50+$O$58+$R$58+$U$58,"")</f>
        <v/>
      </c>
      <c r="H64" s="36" t="str">
        <f>IF(OR($J$48&lt;&gt;0,$L$48&lt;&gt;0),$N$48+$Q$48+$T$48+$N$50+$Q$50+$T$50+$N$58+$Q$58+$T$58,"")</f>
        <v/>
      </c>
      <c r="I64" s="37"/>
      <c r="J64" s="38"/>
      <c r="K64" s="39"/>
      <c r="L64" s="40" t="str">
        <f>IF(OR($J$48&lt;&gt;0,$L$48&lt;&gt;0),IF($H$64&lt;&gt;0,$G$64/$H$64,"MAX"),"")</f>
        <v/>
      </c>
      <c r="M64" s="40"/>
      <c r="N64" s="40"/>
      <c r="O64" s="23"/>
      <c r="P64" s="23"/>
      <c r="Q64" s="5" t="s">
        <v>5</v>
      </c>
      <c r="R64" s="42" t="str">
        <f>IF(AND($F$61="",$F$62="",$F$63="",$F$64=""),"",INDEX($A$61:$A$64,MATCH(4,$Y$61:$Y$64,0)))</f>
        <v/>
      </c>
      <c r="S64" s="42"/>
      <c r="T64" s="42"/>
      <c r="U64" s="42"/>
      <c r="V64" s="43"/>
      <c r="Y64" s="29">
        <f>IF('manual rank only'!H11&lt;&gt;0,'manual rank only'!H11,COUNTIF($C$61:$C$64,"&gt;"&amp;$C64)+COUNTIFS($C$61:$C$64,$C64,$F$61:$F$64,"&gt;"&amp;$F64)+COUNTIFS($C$61:$C$64,$C64,$F$61:$F$64,$F64,$L$61:$L$64,"&gt;"&amp;$L64)+1)</f>
        <v>1</v>
      </c>
    </row>
    <row r="65" spans="1:21" x14ac:dyDescent="0.25">
      <c r="B65" s="23"/>
      <c r="J65" s="6"/>
    </row>
    <row r="66" spans="1:21" ht="12" customHeight="1" x14ac:dyDescent="0.35">
      <c r="A66" s="19"/>
      <c r="D66" s="13"/>
      <c r="J66" s="6"/>
    </row>
    <row r="67" spans="1:21" ht="17.149999999999999" customHeight="1" x14ac:dyDescent="0.4">
      <c r="D67" s="20" t="s">
        <v>65</v>
      </c>
      <c r="J67" s="6"/>
    </row>
    <row r="68" spans="1:21" ht="12" customHeight="1" x14ac:dyDescent="0.35">
      <c r="A68" s="19"/>
      <c r="D68" s="13"/>
      <c r="J68" s="6"/>
    </row>
    <row r="69" spans="1:21" ht="13" x14ac:dyDescent="0.3">
      <c r="A69" s="22" t="s">
        <v>30</v>
      </c>
      <c r="B69" s="22" t="s">
        <v>13</v>
      </c>
      <c r="C69" s="12" t="s">
        <v>14</v>
      </c>
      <c r="D69" s="19"/>
      <c r="E69" s="12" t="s">
        <v>15</v>
      </c>
      <c r="F69" s="19"/>
      <c r="G69" s="12" t="s">
        <v>16</v>
      </c>
      <c r="H69" s="12"/>
      <c r="I69" s="23"/>
      <c r="J69" s="22"/>
      <c r="K69" s="22"/>
      <c r="L69" s="22"/>
      <c r="M69" s="23"/>
      <c r="N69" s="23"/>
      <c r="O69" s="23"/>
      <c r="P69" s="24" t="s">
        <v>1</v>
      </c>
      <c r="Q69" s="23"/>
      <c r="R69" s="23"/>
      <c r="S69" s="23"/>
      <c r="T69" s="23"/>
      <c r="U69" s="23"/>
    </row>
    <row r="70" spans="1:21" ht="13" x14ac:dyDescent="0.3">
      <c r="B70" s="23"/>
      <c r="I70" s="26"/>
      <c r="J70" s="26" t="s">
        <v>17</v>
      </c>
      <c r="K70" s="26"/>
      <c r="L70" s="26"/>
      <c r="M70" s="26"/>
      <c r="N70" s="26" t="s">
        <v>18</v>
      </c>
      <c r="O70" s="26"/>
      <c r="P70" s="26"/>
      <c r="Q70" s="26" t="s">
        <v>19</v>
      </c>
      <c r="R70" s="26"/>
      <c r="S70" s="26"/>
      <c r="T70" s="26" t="s">
        <v>20</v>
      </c>
      <c r="U70" s="26"/>
    </row>
    <row r="71" spans="1:21" x14ac:dyDescent="0.25">
      <c r="A71" s="23" t="s">
        <v>31</v>
      </c>
      <c r="B71" s="23">
        <v>1</v>
      </c>
      <c r="C71" s="30" t="str">
        <f>$R$39</f>
        <v/>
      </c>
      <c r="D71" s="30"/>
      <c r="E71" s="30" t="str">
        <f>$R$62</f>
        <v/>
      </c>
      <c r="F71" s="30"/>
      <c r="G71" s="30" t="str">
        <f>$R$64</f>
        <v/>
      </c>
      <c r="H71" s="30"/>
      <c r="I71" s="23"/>
      <c r="J71" s="31"/>
      <c r="K71" s="23" t="s">
        <v>21</v>
      </c>
      <c r="L71" s="31"/>
      <c r="M71" s="23"/>
      <c r="N71" s="31"/>
      <c r="O71" s="31"/>
      <c r="P71" s="23"/>
      <c r="Q71" s="31"/>
      <c r="R71" s="31"/>
      <c r="S71" s="23"/>
      <c r="T71" s="31"/>
      <c r="U71" s="31"/>
    </row>
    <row r="72" spans="1:21" x14ac:dyDescent="0.25">
      <c r="A72" s="23" t="s">
        <v>32</v>
      </c>
      <c r="B72" s="23"/>
      <c r="C72" s="30" t="s">
        <v>33</v>
      </c>
      <c r="D72" s="30"/>
      <c r="E72" s="30" t="s">
        <v>34</v>
      </c>
      <c r="F72" s="30"/>
      <c r="G72" s="30" t="s">
        <v>37</v>
      </c>
      <c r="H72" s="30"/>
      <c r="I72" s="23"/>
      <c r="J72" s="6"/>
      <c r="M72" s="23"/>
      <c r="N72" s="23"/>
      <c r="O72" s="23"/>
      <c r="P72" s="23"/>
      <c r="Q72" s="23"/>
      <c r="R72" s="23"/>
      <c r="S72" s="23"/>
      <c r="T72" s="23"/>
      <c r="U72" s="23"/>
    </row>
    <row r="73" spans="1:21" x14ac:dyDescent="0.25">
      <c r="A73" s="23"/>
      <c r="B73" s="23"/>
      <c r="C73" s="30"/>
      <c r="D73" s="30"/>
      <c r="E73" s="30"/>
      <c r="F73" s="30"/>
      <c r="G73" s="30"/>
      <c r="H73" s="30"/>
      <c r="I73" s="23"/>
      <c r="J73" s="6"/>
      <c r="M73" s="23"/>
      <c r="N73" s="23"/>
      <c r="O73" s="23"/>
      <c r="P73" s="23"/>
      <c r="Q73" s="23"/>
      <c r="R73" s="23"/>
      <c r="S73" s="23"/>
      <c r="T73" s="23"/>
      <c r="U73" s="23"/>
    </row>
    <row r="74" spans="1:21" x14ac:dyDescent="0.25">
      <c r="A74" s="23" t="s">
        <v>41</v>
      </c>
      <c r="B74" s="23">
        <v>2</v>
      </c>
      <c r="C74" s="30" t="str">
        <f>$R$61</f>
        <v/>
      </c>
      <c r="D74" s="30"/>
      <c r="E74" s="30" t="str">
        <f>$R$40</f>
        <v/>
      </c>
      <c r="G74" s="30" t="str">
        <f>$R$42</f>
        <v/>
      </c>
      <c r="H74" s="30"/>
      <c r="I74" s="23"/>
      <c r="J74" s="31"/>
      <c r="K74" s="23" t="s">
        <v>21</v>
      </c>
      <c r="L74" s="31"/>
      <c r="M74" s="23"/>
      <c r="N74" s="31"/>
      <c r="O74" s="31"/>
      <c r="P74" s="23"/>
      <c r="Q74" s="31"/>
      <c r="R74" s="31"/>
      <c r="S74" s="23"/>
      <c r="T74" s="31"/>
      <c r="U74" s="31"/>
    </row>
    <row r="75" spans="1:21" x14ac:dyDescent="0.25">
      <c r="A75" s="23" t="s">
        <v>32</v>
      </c>
      <c r="B75" s="23"/>
      <c r="C75" s="30" t="s">
        <v>35</v>
      </c>
      <c r="D75" s="30"/>
      <c r="E75" s="30" t="s">
        <v>38</v>
      </c>
      <c r="G75" s="30" t="s">
        <v>39</v>
      </c>
      <c r="H75" s="30"/>
      <c r="I75" s="23"/>
      <c r="J75" s="6"/>
      <c r="M75" s="23"/>
      <c r="N75" s="23"/>
      <c r="O75" s="23"/>
      <c r="P75" s="23"/>
      <c r="Q75" s="23"/>
      <c r="R75" s="23"/>
      <c r="S75" s="23"/>
      <c r="T75" s="23"/>
      <c r="U75" s="23"/>
    </row>
    <row r="76" spans="1:21" x14ac:dyDescent="0.25">
      <c r="A76" s="23"/>
      <c r="B76" s="23"/>
      <c r="C76" s="30"/>
      <c r="D76" s="30"/>
      <c r="E76" s="30"/>
      <c r="F76" s="30"/>
      <c r="G76" s="30"/>
      <c r="H76" s="30"/>
      <c r="I76" s="23"/>
      <c r="J76" s="6"/>
      <c r="M76" s="23"/>
      <c r="N76" s="23"/>
      <c r="O76" s="23"/>
      <c r="P76" s="23"/>
      <c r="Q76" s="23"/>
      <c r="R76" s="23"/>
      <c r="S76" s="23"/>
      <c r="T76" s="23"/>
      <c r="U76" s="23"/>
    </row>
    <row r="77" spans="1:21" x14ac:dyDescent="0.25">
      <c r="A77" s="23" t="s">
        <v>43</v>
      </c>
      <c r="B77" s="23">
        <v>3</v>
      </c>
      <c r="C77" s="30" t="str">
        <f>$R$41</f>
        <v/>
      </c>
      <c r="D77" s="30"/>
      <c r="E77" s="30" t="str">
        <f>$R$63</f>
        <v/>
      </c>
      <c r="F77" s="30"/>
      <c r="G77" s="30" t="str">
        <f>$R$42</f>
        <v/>
      </c>
      <c r="H77" s="30"/>
      <c r="I77" s="23"/>
      <c r="J77" s="31"/>
      <c r="K77" s="23" t="s">
        <v>21</v>
      </c>
      <c r="L77" s="31"/>
      <c r="M77" s="23"/>
      <c r="N77" s="31"/>
      <c r="O77" s="31"/>
      <c r="P77" s="23"/>
      <c r="Q77" s="31"/>
      <c r="R77" s="31"/>
      <c r="S77" s="23"/>
      <c r="T77" s="31"/>
      <c r="U77" s="31"/>
    </row>
    <row r="78" spans="1:21" x14ac:dyDescent="0.25">
      <c r="A78" s="23" t="s">
        <v>32</v>
      </c>
      <c r="B78" s="23"/>
      <c r="C78" s="30" t="s">
        <v>36</v>
      </c>
      <c r="D78" s="30"/>
      <c r="E78" s="30" t="s">
        <v>40</v>
      </c>
      <c r="F78" s="30"/>
      <c r="G78" s="30" t="s">
        <v>39</v>
      </c>
      <c r="H78" s="30"/>
      <c r="I78" s="23"/>
      <c r="J78" s="6"/>
      <c r="M78" s="23"/>
      <c r="N78" s="23"/>
      <c r="O78" s="23"/>
      <c r="P78" s="23"/>
      <c r="Q78" s="23"/>
      <c r="R78" s="23"/>
      <c r="S78" s="23"/>
      <c r="T78" s="23"/>
      <c r="U78" s="23"/>
    </row>
    <row r="79" spans="1:21" x14ac:dyDescent="0.25">
      <c r="A79" s="23"/>
      <c r="B79" s="23"/>
      <c r="C79" s="30"/>
      <c r="D79" s="30"/>
      <c r="E79" s="30"/>
      <c r="F79" s="30"/>
      <c r="G79" s="30"/>
      <c r="H79" s="30"/>
      <c r="I79" s="23"/>
      <c r="J79" s="6"/>
      <c r="M79" s="23"/>
      <c r="N79" s="23"/>
      <c r="O79" s="23"/>
      <c r="P79" s="23"/>
      <c r="Q79" s="23"/>
      <c r="R79" s="23"/>
      <c r="S79" s="23"/>
      <c r="T79" s="23"/>
      <c r="U79" s="23"/>
    </row>
    <row r="80" spans="1:21" x14ac:dyDescent="0.25">
      <c r="A80" s="23" t="s">
        <v>45</v>
      </c>
      <c r="B80" s="23">
        <v>1</v>
      </c>
      <c r="C80" s="30" t="str">
        <f>IF(J71&gt;L71,C71,IF(J71&lt;L71,E71,""))</f>
        <v/>
      </c>
      <c r="D80" s="30"/>
      <c r="E80" s="30" t="str">
        <f>IF(J74&lt;L74,E74,IF(J74&gt;L74,C74,""))</f>
        <v/>
      </c>
      <c r="F80" s="30"/>
      <c r="G80" s="30" t="str">
        <f>$R$41</f>
        <v/>
      </c>
      <c r="H80" s="30"/>
      <c r="I80" s="23"/>
      <c r="J80" s="31"/>
      <c r="K80" s="23" t="s">
        <v>21</v>
      </c>
      <c r="L80" s="31"/>
      <c r="M80" s="23"/>
      <c r="N80" s="31"/>
      <c r="O80" s="31"/>
      <c r="P80" s="23"/>
      <c r="Q80" s="31"/>
      <c r="R80" s="31"/>
      <c r="S80" s="23"/>
      <c r="T80" s="31"/>
      <c r="U80" s="31"/>
    </row>
    <row r="81" spans="1:21" x14ac:dyDescent="0.25">
      <c r="A81" s="23" t="s">
        <v>42</v>
      </c>
      <c r="B81" s="23"/>
      <c r="C81" s="30" t="s">
        <v>46</v>
      </c>
      <c r="D81" s="30"/>
      <c r="E81" s="30" t="s">
        <v>47</v>
      </c>
      <c r="F81" s="30"/>
      <c r="G81" s="30" t="s">
        <v>36</v>
      </c>
      <c r="H81" s="30"/>
      <c r="I81" s="23"/>
      <c r="J81" s="6"/>
      <c r="M81" s="23"/>
      <c r="N81" s="23"/>
      <c r="O81" s="23"/>
      <c r="P81" s="23"/>
      <c r="Q81" s="23"/>
      <c r="R81" s="23"/>
      <c r="S81" s="23"/>
      <c r="T81" s="23"/>
      <c r="U81" s="23"/>
    </row>
    <row r="82" spans="1:21" x14ac:dyDescent="0.25">
      <c r="A82" s="23"/>
      <c r="B82" s="23"/>
      <c r="C82" s="30"/>
      <c r="D82" s="30"/>
      <c r="E82" s="30"/>
      <c r="F82" s="30"/>
      <c r="G82" s="30"/>
      <c r="H82" s="30"/>
      <c r="I82" s="23"/>
      <c r="J82" s="6"/>
      <c r="M82" s="23"/>
      <c r="N82" s="23"/>
      <c r="O82" s="23"/>
      <c r="P82" s="23"/>
      <c r="Q82" s="23"/>
      <c r="R82" s="23"/>
      <c r="S82" s="23"/>
      <c r="T82" s="23"/>
      <c r="U82" s="23"/>
    </row>
    <row r="83" spans="1:21" x14ac:dyDescent="0.25">
      <c r="A83" s="23" t="s">
        <v>48</v>
      </c>
      <c r="B83" s="23">
        <v>2</v>
      </c>
      <c r="C83" s="30" t="str">
        <f>IF(J71&lt;L71,C71,IF(J71&gt;L71,E71,""))</f>
        <v/>
      </c>
      <c r="E83" s="30" t="str">
        <f>IF(J74&gt;L74,E74,IF(J74&lt;L74,C74,""))</f>
        <v/>
      </c>
      <c r="G83" s="30" t="str">
        <f>$R$41</f>
        <v/>
      </c>
      <c r="H83" s="30"/>
      <c r="I83" s="23"/>
      <c r="J83" s="31"/>
      <c r="K83" s="23" t="s">
        <v>21</v>
      </c>
      <c r="L83" s="31"/>
      <c r="M83" s="23"/>
      <c r="N83" s="31"/>
      <c r="O83" s="31"/>
      <c r="P83" s="23"/>
      <c r="Q83" s="31"/>
      <c r="R83" s="31"/>
      <c r="S83" s="23"/>
      <c r="T83" s="31"/>
      <c r="U83" s="31"/>
    </row>
    <row r="84" spans="1:21" x14ac:dyDescent="0.25">
      <c r="A84" s="23" t="s">
        <v>42</v>
      </c>
      <c r="B84" s="23"/>
      <c r="C84" s="30" t="s">
        <v>49</v>
      </c>
      <c r="D84" s="30"/>
      <c r="E84" s="30" t="s">
        <v>50</v>
      </c>
      <c r="F84" s="30"/>
      <c r="G84" s="30" t="s">
        <v>36</v>
      </c>
      <c r="H84" s="30"/>
      <c r="I84" s="23"/>
      <c r="J84" s="6"/>
      <c r="M84" s="23"/>
      <c r="N84" s="23"/>
      <c r="O84" s="23"/>
      <c r="P84" s="23"/>
      <c r="Q84" s="23"/>
      <c r="R84" s="23"/>
      <c r="S84" s="23"/>
      <c r="T84" s="23"/>
      <c r="U84" s="23"/>
    </row>
    <row r="85" spans="1:21" x14ac:dyDescent="0.25">
      <c r="A85" s="23"/>
      <c r="B85" s="23"/>
      <c r="C85" s="30"/>
      <c r="D85" s="30"/>
      <c r="E85" s="30"/>
      <c r="F85" s="30"/>
      <c r="G85" s="30"/>
      <c r="H85" s="30"/>
      <c r="I85" s="23"/>
      <c r="J85" s="6"/>
      <c r="M85" s="23"/>
      <c r="N85" s="23"/>
      <c r="O85" s="23"/>
      <c r="P85" s="23"/>
      <c r="Q85" s="23"/>
      <c r="R85" s="23"/>
      <c r="S85" s="23"/>
      <c r="T85" s="23"/>
      <c r="U85" s="23"/>
    </row>
    <row r="86" spans="1:21" x14ac:dyDescent="0.25">
      <c r="A86" s="23" t="s">
        <v>44</v>
      </c>
      <c r="B86" s="23">
        <v>3</v>
      </c>
      <c r="C86" s="30" t="str">
        <f>$R$64</f>
        <v/>
      </c>
      <c r="E86" s="30" t="str">
        <f>$R$42</f>
        <v/>
      </c>
      <c r="F86" s="30"/>
      <c r="G86" s="30" t="str">
        <f>$R$63</f>
        <v/>
      </c>
      <c r="H86" s="30"/>
      <c r="I86" s="23"/>
      <c r="J86" s="31"/>
      <c r="K86" s="23" t="s">
        <v>21</v>
      </c>
      <c r="L86" s="31"/>
      <c r="M86" s="23"/>
      <c r="N86" s="31"/>
      <c r="O86" s="31"/>
      <c r="P86" s="23"/>
      <c r="Q86" s="31"/>
      <c r="R86" s="31"/>
      <c r="S86" s="23"/>
      <c r="T86" s="31"/>
      <c r="U86" s="31"/>
    </row>
    <row r="87" spans="1:21" x14ac:dyDescent="0.25">
      <c r="A87" s="23" t="s">
        <v>42</v>
      </c>
      <c r="B87" s="23"/>
      <c r="C87" s="30" t="s">
        <v>37</v>
      </c>
      <c r="E87" s="30" t="s">
        <v>39</v>
      </c>
      <c r="F87" s="30"/>
      <c r="G87" s="30" t="s">
        <v>40</v>
      </c>
      <c r="H87" s="30"/>
      <c r="I87" s="23"/>
      <c r="J87" s="6"/>
      <c r="M87" s="23"/>
      <c r="N87" s="23"/>
      <c r="O87" s="23"/>
      <c r="P87" s="23"/>
      <c r="Q87" s="23"/>
      <c r="R87" s="23"/>
      <c r="S87" s="23"/>
      <c r="T87" s="23"/>
      <c r="U87" s="23"/>
    </row>
    <row r="88" spans="1:21" x14ac:dyDescent="0.25">
      <c r="A88" s="23"/>
      <c r="B88" s="23"/>
      <c r="C88" s="30"/>
      <c r="D88" s="30"/>
      <c r="E88" s="30"/>
      <c r="F88" s="30"/>
      <c r="G88" s="30"/>
      <c r="H88" s="30"/>
      <c r="I88" s="23"/>
      <c r="J88" s="6"/>
      <c r="M88" s="23"/>
      <c r="N88" s="23"/>
      <c r="O88" s="23"/>
      <c r="P88" s="23"/>
      <c r="Q88" s="23"/>
      <c r="R88" s="23"/>
      <c r="S88" s="23"/>
      <c r="T88" s="23"/>
      <c r="U88" s="23"/>
    </row>
    <row r="89" spans="1:21" x14ac:dyDescent="0.25">
      <c r="A89" s="23"/>
      <c r="B89" s="23"/>
      <c r="C89" s="30"/>
      <c r="D89" s="30"/>
      <c r="E89" s="30"/>
      <c r="F89" s="30"/>
      <c r="G89" s="30"/>
      <c r="H89" s="30"/>
      <c r="I89" s="23"/>
      <c r="J89" s="6"/>
      <c r="M89" s="23"/>
      <c r="N89" s="23"/>
      <c r="O89" s="23"/>
      <c r="P89" s="23"/>
      <c r="Q89" s="23"/>
      <c r="R89" s="23"/>
      <c r="S89" s="23"/>
      <c r="T89" s="23"/>
      <c r="U89" s="23"/>
    </row>
    <row r="90" spans="1:21" x14ac:dyDescent="0.25">
      <c r="A90" s="23"/>
      <c r="B90" s="23"/>
      <c r="C90" s="30"/>
      <c r="D90" s="30"/>
      <c r="E90" s="30"/>
      <c r="F90" s="30"/>
      <c r="G90" s="30"/>
      <c r="H90" s="30"/>
      <c r="I90" s="23"/>
      <c r="J90" s="6"/>
      <c r="M90" s="23"/>
      <c r="N90" s="23"/>
      <c r="O90" s="23"/>
      <c r="P90" s="23"/>
      <c r="Q90" s="23"/>
      <c r="R90" s="23"/>
      <c r="S90" s="23"/>
      <c r="T90" s="23"/>
      <c r="U90" s="23"/>
    </row>
  </sheetData>
  <sheetProtection sheet="1" selectLockedCells="1"/>
  <mergeCells count="46">
    <mergeCell ref="A10:C10"/>
    <mergeCell ref="A39:B39"/>
    <mergeCell ref="A40:B40"/>
    <mergeCell ref="A41:B41"/>
    <mergeCell ref="A42:B42"/>
    <mergeCell ref="A11:C11"/>
    <mergeCell ref="A12:C12"/>
    <mergeCell ref="A38:B38"/>
    <mergeCell ref="A5:C5"/>
    <mergeCell ref="A6:C6"/>
    <mergeCell ref="A7:C7"/>
    <mergeCell ref="A8:C8"/>
    <mergeCell ref="A9:C9"/>
    <mergeCell ref="H38:K38"/>
    <mergeCell ref="L38:N38"/>
    <mergeCell ref="R39:V39"/>
    <mergeCell ref="H40:K40"/>
    <mergeCell ref="L40:N40"/>
    <mergeCell ref="R40:V40"/>
    <mergeCell ref="H41:K41"/>
    <mergeCell ref="L41:N41"/>
    <mergeCell ref="R41:V41"/>
    <mergeCell ref="H39:K39"/>
    <mergeCell ref="L39:N39"/>
    <mergeCell ref="H42:K42"/>
    <mergeCell ref="L42:N42"/>
    <mergeCell ref="R42:V42"/>
    <mergeCell ref="A60:B60"/>
    <mergeCell ref="H60:K60"/>
    <mergeCell ref="L60:N60"/>
    <mergeCell ref="A61:B61"/>
    <mergeCell ref="H61:K61"/>
    <mergeCell ref="L61:N61"/>
    <mergeCell ref="R61:V61"/>
    <mergeCell ref="A62:B62"/>
    <mergeCell ref="H62:K62"/>
    <mergeCell ref="L62:N62"/>
    <mergeCell ref="R62:V62"/>
    <mergeCell ref="A63:B63"/>
    <mergeCell ref="H63:K63"/>
    <mergeCell ref="L63:N63"/>
    <mergeCell ref="R63:V63"/>
    <mergeCell ref="A64:B64"/>
    <mergeCell ref="H64:K64"/>
    <mergeCell ref="L64:N64"/>
    <mergeCell ref="R64:V64"/>
  </mergeCells>
  <printOptions horizontalCentered="1" verticalCentered="1"/>
  <pageMargins left="0.25" right="0.25" top="0.75" bottom="0.75" header="0.3" footer="0.3"/>
  <pageSetup paperSize="9" scale="61" firstPageNumber="0" orientation="portrait" horizontalDpi="300" verticalDpi="300" r:id="rId1"/>
  <rowBreaks count="1" manualBreakCount="1">
    <brk id="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I27"/>
  <sheetViews>
    <sheetView workbookViewId="0">
      <selection activeCell="D8" sqref="D8"/>
    </sheetView>
  </sheetViews>
  <sheetFormatPr defaultColWidth="8.90625" defaultRowHeight="12.5" x14ac:dyDescent="0.25"/>
  <cols>
    <col min="1" max="2" width="8.90625" style="6"/>
    <col min="3" max="3" width="10.81640625" style="6" customWidth="1"/>
    <col min="4" max="4" width="4.90625" style="6" bestFit="1" customWidth="1"/>
    <col min="5" max="6" width="8.90625" style="6"/>
    <col min="7" max="7" width="10.81640625" style="6" customWidth="1"/>
    <col min="8" max="8" width="4.90625" style="6" bestFit="1" customWidth="1"/>
    <col min="9" max="16384" width="8.90625" style="6"/>
  </cols>
  <sheetData>
    <row r="5" spans="2:9" ht="13" x14ac:dyDescent="0.3">
      <c r="C5" s="56" t="s">
        <v>52</v>
      </c>
      <c r="D5" s="56"/>
      <c r="E5" s="7"/>
      <c r="G5" s="56" t="s">
        <v>53</v>
      </c>
      <c r="H5" s="56"/>
    </row>
    <row r="7" spans="2:9" ht="13" x14ac:dyDescent="0.3">
      <c r="C7" s="8"/>
      <c r="D7" s="8" t="s">
        <v>54</v>
      </c>
      <c r="G7" s="7"/>
      <c r="H7" s="7" t="s">
        <v>54</v>
      </c>
    </row>
    <row r="8" spans="2:9" x14ac:dyDescent="0.25">
      <c r="C8" s="6" t="str">
        <f>'8 lag (3 planer)'!C16</f>
        <v>Lag 1</v>
      </c>
      <c r="D8" s="32"/>
      <c r="G8" s="6" t="str">
        <f>'8 lag (3 planer)'!F16</f>
        <v>Lag 2</v>
      </c>
      <c r="H8" s="32"/>
    </row>
    <row r="9" spans="2:9" x14ac:dyDescent="0.25">
      <c r="C9" s="6" t="str">
        <f>'8 lag (3 planer)'!C17</f>
        <v>Lag 4</v>
      </c>
      <c r="D9" s="32"/>
      <c r="G9" s="6" t="str">
        <f>'8 lag (3 planer)'!F17</f>
        <v>Lag 3</v>
      </c>
      <c r="H9" s="32"/>
    </row>
    <row r="10" spans="2:9" x14ac:dyDescent="0.25">
      <c r="C10" s="6" t="str">
        <f>'8 lag (3 planer)'!C18</f>
        <v>Lag 5</v>
      </c>
      <c r="D10" s="32"/>
      <c r="G10" s="6" t="str">
        <f>'8 lag (3 planer)'!F18</f>
        <v>Lag 6</v>
      </c>
      <c r="H10" s="32"/>
    </row>
    <row r="11" spans="2:9" x14ac:dyDescent="0.25">
      <c r="C11" s="6" t="str">
        <f>'8 lag (3 planer)'!C19</f>
        <v>Lag 8</v>
      </c>
      <c r="D11" s="32"/>
      <c r="G11" s="6" t="str">
        <f>'8 lag (3 planer)'!F19</f>
        <v>Lag 7</v>
      </c>
      <c r="H11" s="32"/>
    </row>
    <row r="15" spans="2:9" ht="13" x14ac:dyDescent="0.3">
      <c r="D15" s="7"/>
    </row>
    <row r="16" spans="2:9" ht="13.25" customHeight="1" x14ac:dyDescent="0.25">
      <c r="B16" s="55" t="s">
        <v>55</v>
      </c>
      <c r="C16" s="55"/>
      <c r="D16" s="55"/>
      <c r="E16" s="55"/>
      <c r="F16" s="55"/>
      <c r="G16" s="55"/>
      <c r="H16" s="55"/>
      <c r="I16" s="55"/>
    </row>
    <row r="17" spans="2:9" ht="13.25" customHeight="1" x14ac:dyDescent="0.25">
      <c r="B17" s="55"/>
      <c r="C17" s="55"/>
      <c r="D17" s="55"/>
      <c r="E17" s="55"/>
      <c r="F17" s="55"/>
      <c r="G17" s="55"/>
      <c r="H17" s="55"/>
      <c r="I17" s="55"/>
    </row>
    <row r="18" spans="2:9" ht="13.25" customHeight="1" x14ac:dyDescent="0.25">
      <c r="B18" s="55"/>
      <c r="C18" s="55"/>
      <c r="D18" s="55"/>
      <c r="E18" s="55"/>
      <c r="F18" s="55"/>
      <c r="G18" s="55"/>
      <c r="H18" s="55"/>
      <c r="I18" s="55"/>
    </row>
    <row r="19" spans="2:9" ht="13.25" customHeight="1" x14ac:dyDescent="0.25">
      <c r="B19" s="55"/>
      <c r="C19" s="55"/>
      <c r="D19" s="55"/>
      <c r="E19" s="55"/>
      <c r="F19" s="55"/>
      <c r="G19" s="55"/>
      <c r="H19" s="55"/>
      <c r="I19" s="55"/>
    </row>
    <row r="20" spans="2:9" ht="13.25" customHeight="1" x14ac:dyDescent="0.25">
      <c r="B20" s="55"/>
      <c r="C20" s="55"/>
      <c r="D20" s="55"/>
      <c r="E20" s="55"/>
      <c r="F20" s="55"/>
      <c r="G20" s="55"/>
      <c r="H20" s="55"/>
      <c r="I20" s="55"/>
    </row>
    <row r="21" spans="2:9" ht="13.25" customHeight="1" x14ac:dyDescent="0.25">
      <c r="B21" s="55"/>
      <c r="C21" s="55"/>
      <c r="D21" s="55"/>
      <c r="E21" s="55"/>
      <c r="F21" s="55"/>
      <c r="G21" s="55"/>
      <c r="H21" s="55"/>
      <c r="I21" s="55"/>
    </row>
    <row r="22" spans="2:9" ht="13.25" customHeight="1" x14ac:dyDescent="0.25">
      <c r="B22" s="55"/>
      <c r="C22" s="55"/>
      <c r="D22" s="55"/>
      <c r="E22" s="55"/>
      <c r="F22" s="55"/>
      <c r="G22" s="55"/>
      <c r="H22" s="55"/>
      <c r="I22" s="55"/>
    </row>
    <row r="23" spans="2:9" ht="13.25" customHeight="1" x14ac:dyDescent="0.25">
      <c r="B23" s="55"/>
      <c r="C23" s="55"/>
      <c r="D23" s="55"/>
      <c r="E23" s="55"/>
      <c r="F23" s="55"/>
      <c r="G23" s="55"/>
      <c r="H23" s="55"/>
      <c r="I23" s="55"/>
    </row>
    <row r="24" spans="2:9" ht="13.25" customHeight="1" x14ac:dyDescent="0.25">
      <c r="B24" s="55"/>
      <c r="C24" s="55"/>
      <c r="D24" s="55"/>
      <c r="E24" s="55"/>
      <c r="F24" s="55"/>
      <c r="G24" s="55"/>
      <c r="H24" s="55"/>
      <c r="I24" s="55"/>
    </row>
    <row r="25" spans="2:9" ht="13.25" customHeight="1" x14ac:dyDescent="0.25">
      <c r="B25" s="55"/>
      <c r="C25" s="55"/>
      <c r="D25" s="55"/>
      <c r="E25" s="55"/>
      <c r="F25" s="55"/>
      <c r="G25" s="55"/>
      <c r="H25" s="55"/>
      <c r="I25" s="55"/>
    </row>
    <row r="26" spans="2:9" x14ac:dyDescent="0.25">
      <c r="B26" s="55"/>
      <c r="C26" s="55"/>
      <c r="D26" s="55"/>
      <c r="E26" s="55"/>
      <c r="F26" s="55"/>
      <c r="G26" s="55"/>
      <c r="H26" s="55"/>
      <c r="I26" s="55"/>
    </row>
    <row r="27" spans="2:9" x14ac:dyDescent="0.25">
      <c r="B27" s="55"/>
      <c r="C27" s="55"/>
      <c r="D27" s="55"/>
      <c r="E27" s="55"/>
      <c r="F27" s="55"/>
      <c r="G27" s="55"/>
      <c r="H27" s="55"/>
      <c r="I27" s="55"/>
    </row>
  </sheetData>
  <sheetProtection selectLockedCells="1"/>
  <mergeCells count="3">
    <mergeCell ref="B16:I27"/>
    <mergeCell ref="G5:H5"/>
    <mergeCell ref="C5:D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8 lag (3 planer)</vt:lpstr>
      <vt:lpstr>manual rank only</vt:lpstr>
      <vt:lpstr>'8 lag (3 planer)'!Utskriftsområde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Kjell</dc:creator>
  <cp:lastModifiedBy>Anna Kjell</cp:lastModifiedBy>
  <cp:lastPrinted>2019-11-15T08:05:57Z</cp:lastPrinted>
  <dcterms:created xsi:type="dcterms:W3CDTF">2019-11-13T17:36:03Z</dcterms:created>
  <dcterms:modified xsi:type="dcterms:W3CDTF">2023-04-13T15:07:51Z</dcterms:modified>
</cp:coreProperties>
</file>